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2"/>
  </bookViews>
  <sheets>
    <sheet name="Data" sheetId="1" r:id="rId1"/>
    <sheet name="Výběr" sheetId="2" r:id="rId2"/>
    <sheet name="Ukazatele" sheetId="3" r:id="rId3"/>
  </sheets>
  <definedNames>
    <definedName name="_xlnm._FilterDatabase" localSheetId="0" hidden="1">'Data'!$A$1:$D$71</definedName>
  </definedNames>
  <calcPr fullCalcOnLoad="1"/>
</workbook>
</file>

<file path=xl/sharedStrings.xml><?xml version="1.0" encoding="utf-8"?>
<sst xmlns="http://schemas.openxmlformats.org/spreadsheetml/2006/main" count="132" uniqueCount="37">
  <si>
    <t>Konstanta:</t>
  </si>
  <si>
    <t>Identifikátor</t>
  </si>
  <si>
    <t>Pohlaví</t>
  </si>
  <si>
    <t>Výška</t>
  </si>
  <si>
    <t>Váha</t>
  </si>
  <si>
    <t>Identifikátor výběr</t>
  </si>
  <si>
    <t>Pohlaví výběr</t>
  </si>
  <si>
    <t>Výška výběr</t>
  </si>
  <si>
    <t>Váha výběr</t>
  </si>
  <si>
    <t>Muž</t>
  </si>
  <si>
    <t>Žena</t>
  </si>
  <si>
    <t>Aritmetický průměr:</t>
  </si>
  <si>
    <t>Směrodatná odchylka:</t>
  </si>
  <si>
    <t>Výběrový průměr</t>
  </si>
  <si>
    <t>Relativní četnost</t>
  </si>
  <si>
    <t>Muži</t>
  </si>
  <si>
    <t>Ženy</t>
  </si>
  <si>
    <t>Rozsah (souboru):</t>
  </si>
  <si>
    <t>Rozsah (výběru):</t>
  </si>
  <si>
    <t>Muži relativně</t>
  </si>
  <si>
    <t>Ženy relativně</t>
  </si>
  <si>
    <t>Muži výběr</t>
  </si>
  <si>
    <t>Ženy výběr</t>
  </si>
  <si>
    <t>Muži relativně výběr</t>
  </si>
  <si>
    <t xml:space="preserve">   </t>
  </si>
  <si>
    <t>;</t>
  </si>
  <si>
    <r>
      <t>P(</t>
    </r>
    <r>
      <rPr>
        <sz val="14"/>
        <rFont val="Symbol"/>
        <family val="1"/>
      </rPr>
      <t>m</t>
    </r>
    <r>
      <rPr>
        <sz val="14"/>
        <rFont val="Arial CE"/>
        <family val="2"/>
      </rPr>
      <t xml:space="preserve"> \in (</t>
    </r>
  </si>
  <si>
    <t>))=0,95</t>
  </si>
  <si>
    <r>
      <t>P(</t>
    </r>
    <r>
      <rPr>
        <sz val="14"/>
        <rFont val="Symbol"/>
        <family val="1"/>
      </rPr>
      <t>s</t>
    </r>
    <r>
      <rPr>
        <sz val="14"/>
        <rFont val="Arial CE"/>
        <family val="2"/>
      </rPr>
      <t xml:space="preserve"> \in (</t>
    </r>
  </si>
  <si>
    <t>Vizualizace výpočtu bodového a intervalového odhadu střední hodnoty</t>
  </si>
  <si>
    <r>
      <t>P(</t>
    </r>
    <r>
      <rPr>
        <sz val="14"/>
        <rFont val="Symbol"/>
        <family val="1"/>
      </rPr>
      <t>p</t>
    </r>
    <r>
      <rPr>
        <sz val="14"/>
        <rFont val="Arial CE"/>
        <family val="2"/>
      </rPr>
      <t xml:space="preserve"> \in (</t>
    </r>
  </si>
  <si>
    <t>Interval spolehlivosti pro střední hodnotu normálního rozdělení:</t>
  </si>
  <si>
    <t>Interval spolehlivosti pro směrodatnou odchylku normálního rozdělení:</t>
  </si>
  <si>
    <t>Interval spolehlivosti pro relativní četnost (muži) alternativního rozdělení:</t>
  </si>
  <si>
    <t>Trefil se interval?:</t>
  </si>
  <si>
    <t>Výběrová směrodatná odchylka</t>
  </si>
  <si>
    <t>(odhadovaný parametr modrý (populační průměr) odhadovaný fialový (výběrový průměr))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</si>
</sst>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5"/>
      <name val="Arial"/>
      <family val="0"/>
    </font>
    <font>
      <sz val="4.75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14"/>
      <name val="Symbol"/>
      <family val="1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left"/>
    </xf>
    <xf numFmtId="1" fontId="8" fillId="2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/>
    </xf>
    <xf numFmtId="2" fontId="8" fillId="2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2" fontId="8" fillId="3" borderId="4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1" fontId="8" fillId="2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Ukazatele!$A$3:$A$4</c:f>
              <c:strCache/>
            </c:strRef>
          </c:cat>
          <c:val>
            <c:numRef>
              <c:f>Ukazatele!$B$3:$B$4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Ukazatele!$A$3:$A$4</c:f>
              <c:strCache/>
            </c:strRef>
          </c:cat>
          <c:val>
            <c:numRef>
              <c:f>Ukazatele!$D$3:$D$4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Výška (cm)</c:v>
              </c:pt>
            </c:strLit>
          </c:cat>
          <c:val>
            <c:numRef>
              <c:f>Ukazatele!$B$11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Výška (cm)</c:v>
              </c:pt>
            </c:strLit>
          </c:cat>
          <c:val>
            <c:numRef>
              <c:f>Ukazatele!$D$11</c:f>
              <c:numCache>
                <c:ptCount val="1"/>
                <c:pt idx="0">
                  <c:v>175.85714285714286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  <c:max val="200"/>
          <c:min val="13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33200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Váha (kg)</c:v>
              </c:pt>
            </c:strLit>
          </c:cat>
          <c:val>
            <c:numRef>
              <c:f>Ukazatele!$B$19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Váha (kg)</c:v>
              </c:pt>
            </c:strLit>
          </c:cat>
          <c:val>
            <c:numRef>
              <c:f>Ukazatele!$D$19</c:f>
              <c:numCache>
                <c:ptCount val="1"/>
                <c:pt idx="0">
                  <c:v>69.92307692307692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87086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(Ukazatele!$B$14,Ukazatele!$D$14)</c:f>
              <c:numCache>
                <c:ptCount val="2"/>
                <c:pt idx="0">
                  <c:v>170.49008208228608</c:v>
                </c:pt>
                <c:pt idx="1">
                  <c:v>181.22420363199964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Ukazatele!$B$11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2565336"/>
        <c:axId val="24652569"/>
      </c:scatterChart>
      <c:valAx>
        <c:axId val="32565336"/>
        <c:scaling>
          <c:orientation val="minMax"/>
          <c:max val="190"/>
          <c:min val="155"/>
        </c:scaling>
        <c:axPos val="b"/>
        <c:delete val="1"/>
        <c:majorTickMark val="out"/>
        <c:minorTickMark val="none"/>
        <c:tickLblPos val="nextTo"/>
        <c:crossAx val="24652569"/>
        <c:crosses val="autoZero"/>
        <c:crossBetween val="midCat"/>
        <c:dispUnits/>
      </c:valAx>
      <c:valAx>
        <c:axId val="24652569"/>
        <c:scaling>
          <c:orientation val="minMax"/>
          <c:max val="0.1"/>
          <c:min val="-0.1"/>
        </c:scaling>
        <c:axPos val="l"/>
        <c:delete val="1"/>
        <c:majorTickMark val="out"/>
        <c:minorTickMark val="none"/>
        <c:tickLblPos val="nextTo"/>
        <c:crossAx val="32565336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(Ukazatele!$B$22,Ukazatele!$D$22)</c:f>
              <c:numCache>
                <c:ptCount val="2"/>
                <c:pt idx="0">
                  <c:v>61.9325639349394</c:v>
                </c:pt>
                <c:pt idx="1">
                  <c:v>77.91358991121443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Ukazatele!$B$19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0546530"/>
        <c:axId val="50701043"/>
      </c:scatterChart>
      <c:valAx>
        <c:axId val="20546530"/>
        <c:scaling>
          <c:orientation val="minMax"/>
          <c:max val="100"/>
          <c:min val="50"/>
        </c:scaling>
        <c:axPos val="b"/>
        <c:delete val="1"/>
        <c:majorTickMark val="out"/>
        <c:minorTickMark val="none"/>
        <c:tickLblPos val="nextTo"/>
        <c:crossAx val="50701043"/>
        <c:crosses val="autoZero"/>
        <c:crossBetween val="midCat"/>
        <c:dispUnits/>
      </c:valAx>
      <c:valAx>
        <c:axId val="50701043"/>
        <c:scaling>
          <c:orientation val="minMax"/>
          <c:max val="0.1"/>
          <c:min val="-0.1"/>
        </c:scaling>
        <c:axPos val="l"/>
        <c:delete val="1"/>
        <c:majorTickMark val="out"/>
        <c:minorTickMark val="none"/>
        <c:tickLblPos val="nextTo"/>
        <c:crossAx val="20546530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8</xdr:col>
      <xdr:colOff>676275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972300" y="0"/>
        <a:ext cx="27146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12</xdr:col>
      <xdr:colOff>495300</xdr:colOff>
      <xdr:row>8</xdr:row>
      <xdr:rowOff>9525</xdr:rowOff>
    </xdr:to>
    <xdr:graphicFrame>
      <xdr:nvGraphicFramePr>
        <xdr:cNvPr id="2" name="Chart 2"/>
        <xdr:cNvGraphicFramePr/>
      </xdr:nvGraphicFramePr>
      <xdr:xfrm>
        <a:off x="9705975" y="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2</xdr:col>
      <xdr:colOff>219075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6029325"/>
        <a:ext cx="3152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3</xdr:col>
      <xdr:colOff>19050</xdr:colOff>
      <xdr:row>52</xdr:row>
      <xdr:rowOff>28575</xdr:rowOff>
    </xdr:to>
    <xdr:graphicFrame>
      <xdr:nvGraphicFramePr>
        <xdr:cNvPr id="4" name="Chart 4"/>
        <xdr:cNvGraphicFramePr/>
      </xdr:nvGraphicFramePr>
      <xdr:xfrm>
        <a:off x="0" y="8296275"/>
        <a:ext cx="3171825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26</xdr:row>
      <xdr:rowOff>9525</xdr:rowOff>
    </xdr:from>
    <xdr:to>
      <xdr:col>9</xdr:col>
      <xdr:colOff>676275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3905250" y="6029325"/>
        <a:ext cx="64674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40</xdr:row>
      <xdr:rowOff>9525</xdr:rowOff>
    </xdr:from>
    <xdr:to>
      <xdr:col>10</xdr:col>
      <xdr:colOff>0</xdr:colOff>
      <xdr:row>52</xdr:row>
      <xdr:rowOff>47625</xdr:rowOff>
    </xdr:to>
    <xdr:graphicFrame>
      <xdr:nvGraphicFramePr>
        <xdr:cNvPr id="6" name="Chart 6"/>
        <xdr:cNvGraphicFramePr/>
      </xdr:nvGraphicFramePr>
      <xdr:xfrm>
        <a:off x="3905250" y="8296275"/>
        <a:ext cx="64770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875" style="0" bestFit="1" customWidth="1"/>
    <col min="2" max="2" width="9.25390625" style="0" bestFit="1" customWidth="1"/>
    <col min="3" max="3" width="8.75390625" style="0" bestFit="1" customWidth="1"/>
    <col min="4" max="4" width="7.75390625" style="0" bestFit="1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4" ht="12.75">
      <c r="A2">
        <v>1</v>
      </c>
      <c r="B2" t="s">
        <v>9</v>
      </c>
      <c r="C2">
        <v>187</v>
      </c>
      <c r="D2">
        <v>86</v>
      </c>
    </row>
    <row r="3" spans="1:4" ht="12.75">
      <c r="A3">
        <v>2</v>
      </c>
      <c r="B3" t="s">
        <v>9</v>
      </c>
      <c r="C3">
        <v>193</v>
      </c>
      <c r="D3">
        <v>102</v>
      </c>
    </row>
    <row r="4" spans="1:4" ht="12.75">
      <c r="A4">
        <v>3</v>
      </c>
      <c r="B4" t="s">
        <v>9</v>
      </c>
      <c r="C4">
        <v>183</v>
      </c>
      <c r="D4">
        <v>94</v>
      </c>
    </row>
    <row r="5" spans="1:4" ht="12.75">
      <c r="A5">
        <v>4</v>
      </c>
      <c r="B5" t="s">
        <v>9</v>
      </c>
      <c r="C5">
        <v>184</v>
      </c>
      <c r="D5">
        <v>74</v>
      </c>
    </row>
    <row r="6" spans="1:4" ht="12.75">
      <c r="A6">
        <v>5</v>
      </c>
      <c r="B6" t="s">
        <v>10</v>
      </c>
      <c r="C6">
        <v>170</v>
      </c>
      <c r="D6">
        <v>65</v>
      </c>
    </row>
    <row r="7" spans="1:4" ht="12.75">
      <c r="A7">
        <v>6</v>
      </c>
      <c r="B7" t="s">
        <v>9</v>
      </c>
      <c r="C7">
        <v>178</v>
      </c>
      <c r="D7">
        <v>79</v>
      </c>
    </row>
    <row r="8" spans="1:4" ht="12.75">
      <c r="A8">
        <v>7</v>
      </c>
      <c r="B8" t="s">
        <v>9</v>
      </c>
      <c r="C8">
        <v>181</v>
      </c>
      <c r="D8">
        <v>79</v>
      </c>
    </row>
    <row r="9" spans="1:4" ht="12.75">
      <c r="A9">
        <v>8</v>
      </c>
      <c r="B9" t="s">
        <v>9</v>
      </c>
      <c r="C9">
        <v>175</v>
      </c>
      <c r="D9">
        <v>78</v>
      </c>
    </row>
    <row r="10" spans="1:4" ht="12.75">
      <c r="A10">
        <v>9</v>
      </c>
      <c r="B10" t="s">
        <v>9</v>
      </c>
      <c r="C10">
        <v>188</v>
      </c>
      <c r="D10">
        <v>103</v>
      </c>
    </row>
    <row r="11" spans="1:4" ht="12.75">
      <c r="A11">
        <v>10</v>
      </c>
      <c r="B11" t="s">
        <v>10</v>
      </c>
      <c r="C11">
        <v>180</v>
      </c>
      <c r="D11">
        <v>75</v>
      </c>
    </row>
    <row r="12" spans="1:4" ht="12.75">
      <c r="A12">
        <v>11</v>
      </c>
      <c r="B12" t="s">
        <v>10</v>
      </c>
      <c r="C12">
        <v>160</v>
      </c>
      <c r="D12">
        <v>58</v>
      </c>
    </row>
    <row r="13" spans="1:4" ht="12.75">
      <c r="A13">
        <v>12</v>
      </c>
      <c r="B13" t="s">
        <v>10</v>
      </c>
      <c r="C13">
        <v>166</v>
      </c>
      <c r="D13">
        <v>52</v>
      </c>
    </row>
    <row r="14" spans="1:4" ht="12.75">
      <c r="A14">
        <v>13</v>
      </c>
      <c r="B14" t="s">
        <v>10</v>
      </c>
      <c r="C14">
        <v>177</v>
      </c>
      <c r="D14">
        <v>54</v>
      </c>
    </row>
    <row r="15" spans="1:4" ht="12.75">
      <c r="A15">
        <v>14</v>
      </c>
      <c r="B15" t="s">
        <v>10</v>
      </c>
      <c r="C15">
        <v>162</v>
      </c>
      <c r="D15">
        <v>58</v>
      </c>
    </row>
    <row r="16" spans="1:4" ht="12.75">
      <c r="A16">
        <v>15</v>
      </c>
      <c r="B16" t="s">
        <v>10</v>
      </c>
      <c r="C16">
        <v>158</v>
      </c>
      <c r="D16">
        <v>50</v>
      </c>
    </row>
    <row r="17" spans="1:4" ht="12.75">
      <c r="A17">
        <v>16</v>
      </c>
      <c r="B17" t="s">
        <v>10</v>
      </c>
      <c r="C17">
        <v>175</v>
      </c>
      <c r="D17">
        <v>54</v>
      </c>
    </row>
    <row r="18" spans="1:4" ht="12.75">
      <c r="A18">
        <v>17</v>
      </c>
      <c r="B18" t="s">
        <v>9</v>
      </c>
      <c r="C18">
        <v>183</v>
      </c>
      <c r="D18">
        <v>62</v>
      </c>
    </row>
    <row r="19" spans="1:4" ht="12.75">
      <c r="A19">
        <v>18</v>
      </c>
      <c r="B19" t="s">
        <v>10</v>
      </c>
      <c r="C19">
        <v>164</v>
      </c>
      <c r="D19">
        <v>64</v>
      </c>
    </row>
    <row r="20" spans="1:4" ht="12.75">
      <c r="A20">
        <v>19</v>
      </c>
      <c r="B20" t="s">
        <v>10</v>
      </c>
      <c r="C20">
        <v>172</v>
      </c>
      <c r="D20">
        <v>68</v>
      </c>
    </row>
    <row r="21" spans="1:4" ht="12.75">
      <c r="A21">
        <v>20</v>
      </c>
      <c r="B21" t="s">
        <v>9</v>
      </c>
      <c r="C21">
        <v>175</v>
      </c>
      <c r="D21">
        <v>72</v>
      </c>
    </row>
    <row r="22" spans="1:4" ht="12.75">
      <c r="A22">
        <v>21</v>
      </c>
      <c r="B22" t="s">
        <v>10</v>
      </c>
      <c r="C22">
        <v>168</v>
      </c>
      <c r="D22">
        <v>65</v>
      </c>
    </row>
    <row r="23" spans="1:4" ht="12.75">
      <c r="A23">
        <v>22</v>
      </c>
      <c r="B23" t="s">
        <v>10</v>
      </c>
      <c r="C23">
        <v>156</v>
      </c>
      <c r="D23">
        <v>50</v>
      </c>
    </row>
    <row r="24" spans="1:4" ht="12.75">
      <c r="A24">
        <v>23</v>
      </c>
      <c r="B24" t="s">
        <v>9</v>
      </c>
      <c r="C24">
        <v>183</v>
      </c>
      <c r="D24">
        <v>100</v>
      </c>
    </row>
    <row r="25" spans="1:4" ht="12.75">
      <c r="A25">
        <v>24</v>
      </c>
      <c r="B25" t="s">
        <v>9</v>
      </c>
      <c r="C25">
        <v>183</v>
      </c>
      <c r="D25">
        <v>100</v>
      </c>
    </row>
    <row r="26" spans="1:4" ht="12.75">
      <c r="A26">
        <v>25</v>
      </c>
      <c r="B26" t="s">
        <v>10</v>
      </c>
      <c r="C26">
        <v>158</v>
      </c>
      <c r="D26">
        <v>58</v>
      </c>
    </row>
    <row r="27" spans="1:4" ht="12.75">
      <c r="A27">
        <v>26</v>
      </c>
      <c r="B27" t="s">
        <v>10</v>
      </c>
      <c r="C27">
        <v>160</v>
      </c>
      <c r="D27">
        <v>64</v>
      </c>
    </row>
    <row r="28" spans="1:4" ht="12.75">
      <c r="A28">
        <v>27</v>
      </c>
      <c r="B28" t="s">
        <v>9</v>
      </c>
      <c r="C28">
        <v>192</v>
      </c>
      <c r="D28">
        <v>84</v>
      </c>
    </row>
    <row r="29" spans="1:4" ht="12.75">
      <c r="A29">
        <v>28</v>
      </c>
      <c r="B29" t="s">
        <v>9</v>
      </c>
      <c r="C29">
        <v>183</v>
      </c>
      <c r="D29">
        <v>68</v>
      </c>
    </row>
    <row r="30" spans="1:4" ht="12.75">
      <c r="A30">
        <v>29</v>
      </c>
      <c r="B30" t="s">
        <v>10</v>
      </c>
      <c r="C30">
        <v>169</v>
      </c>
      <c r="D30">
        <v>52</v>
      </c>
    </row>
    <row r="31" spans="1:4" ht="12.75">
      <c r="A31">
        <v>30</v>
      </c>
      <c r="B31" t="s">
        <v>10</v>
      </c>
      <c r="C31">
        <v>169</v>
      </c>
      <c r="D31">
        <v>56</v>
      </c>
    </row>
    <row r="32" spans="1:4" ht="12.75">
      <c r="A32">
        <v>31</v>
      </c>
      <c r="B32" t="s">
        <v>10</v>
      </c>
      <c r="C32">
        <v>172</v>
      </c>
      <c r="D32">
        <v>56</v>
      </c>
    </row>
    <row r="33" spans="1:4" ht="12.75">
      <c r="A33">
        <v>32</v>
      </c>
      <c r="B33" t="s">
        <v>10</v>
      </c>
      <c r="C33">
        <v>168</v>
      </c>
      <c r="D33">
        <v>53</v>
      </c>
    </row>
    <row r="34" spans="1:4" ht="12.75">
      <c r="A34">
        <v>33</v>
      </c>
      <c r="B34" t="s">
        <v>10</v>
      </c>
      <c r="C34">
        <v>168</v>
      </c>
      <c r="D34">
        <v>51</v>
      </c>
    </row>
    <row r="35" spans="1:4" ht="12.75">
      <c r="A35">
        <v>34</v>
      </c>
      <c r="B35" t="s">
        <v>9</v>
      </c>
      <c r="C35">
        <v>183</v>
      </c>
      <c r="D35">
        <v>90</v>
      </c>
    </row>
    <row r="36" spans="1:4" ht="12.75">
      <c r="A36">
        <v>35</v>
      </c>
      <c r="B36" t="s">
        <v>9</v>
      </c>
      <c r="C36">
        <v>194</v>
      </c>
      <c r="D36">
        <v>82</v>
      </c>
    </row>
    <row r="37" spans="1:4" ht="12.75">
      <c r="A37">
        <v>36</v>
      </c>
      <c r="B37" t="s">
        <v>10</v>
      </c>
      <c r="C37">
        <v>172</v>
      </c>
      <c r="D37">
        <v>55</v>
      </c>
    </row>
    <row r="38" spans="1:4" ht="12.75">
      <c r="A38">
        <v>37</v>
      </c>
      <c r="B38" t="s">
        <v>10</v>
      </c>
      <c r="C38">
        <v>178</v>
      </c>
      <c r="D38">
        <v>70</v>
      </c>
    </row>
    <row r="39" spans="1:4" ht="12.75">
      <c r="A39">
        <v>38</v>
      </c>
      <c r="B39" t="s">
        <v>10</v>
      </c>
      <c r="C39">
        <v>165</v>
      </c>
      <c r="D39">
        <v>56</v>
      </c>
    </row>
    <row r="40" spans="1:4" ht="12.75">
      <c r="A40">
        <v>39</v>
      </c>
      <c r="B40" t="s">
        <v>10</v>
      </c>
      <c r="C40">
        <v>168</v>
      </c>
      <c r="D40">
        <v>56</v>
      </c>
    </row>
    <row r="41" spans="1:4" ht="12.75">
      <c r="A41">
        <v>40</v>
      </c>
      <c r="B41" t="s">
        <v>10</v>
      </c>
      <c r="C41">
        <v>168</v>
      </c>
      <c r="D41">
        <v>65</v>
      </c>
    </row>
    <row r="42" spans="1:4" ht="12.75">
      <c r="A42">
        <v>41</v>
      </c>
      <c r="B42" t="s">
        <v>10</v>
      </c>
      <c r="C42">
        <v>178</v>
      </c>
      <c r="D42">
        <v>75</v>
      </c>
    </row>
    <row r="43" spans="1:4" ht="12.75">
      <c r="A43">
        <v>42</v>
      </c>
      <c r="B43" t="s">
        <v>10</v>
      </c>
      <c r="C43">
        <v>162</v>
      </c>
      <c r="D43">
        <v>72</v>
      </c>
    </row>
    <row r="44" spans="1:4" ht="12.75">
      <c r="A44">
        <v>43</v>
      </c>
      <c r="B44" t="s">
        <v>9</v>
      </c>
      <c r="C44">
        <v>174</v>
      </c>
      <c r="D44">
        <v>84</v>
      </c>
    </row>
    <row r="45" spans="1:4" ht="12.75">
      <c r="A45">
        <v>44</v>
      </c>
      <c r="B45" t="s">
        <v>9</v>
      </c>
      <c r="C45">
        <v>183</v>
      </c>
      <c r="D45">
        <v>90</v>
      </c>
    </row>
    <row r="46" spans="1:4" ht="12.75">
      <c r="A46">
        <v>45</v>
      </c>
      <c r="B46" t="s">
        <v>10</v>
      </c>
      <c r="C46">
        <v>166</v>
      </c>
      <c r="D46">
        <v>68</v>
      </c>
    </row>
    <row r="47" spans="1:4" ht="12.75">
      <c r="A47">
        <v>46</v>
      </c>
      <c r="B47" t="s">
        <v>10</v>
      </c>
      <c r="C47">
        <v>176</v>
      </c>
      <c r="D47">
        <v>65</v>
      </c>
    </row>
    <row r="48" spans="1:4" ht="12.75">
      <c r="A48">
        <v>47</v>
      </c>
      <c r="B48" t="s">
        <v>10</v>
      </c>
      <c r="C48">
        <v>164</v>
      </c>
      <c r="D48">
        <v>53</v>
      </c>
    </row>
    <row r="49" spans="1:4" ht="12.75">
      <c r="A49">
        <v>48</v>
      </c>
      <c r="B49" t="s">
        <v>9</v>
      </c>
      <c r="C49">
        <v>193</v>
      </c>
      <c r="D49">
        <v>85</v>
      </c>
    </row>
    <row r="50" spans="1:4" ht="12.75">
      <c r="A50">
        <v>49</v>
      </c>
      <c r="B50" t="s">
        <v>10</v>
      </c>
      <c r="C50">
        <v>169</v>
      </c>
      <c r="D50">
        <v>72</v>
      </c>
    </row>
    <row r="51" spans="1:4" ht="12.75">
      <c r="A51">
        <v>50</v>
      </c>
      <c r="B51" t="s">
        <v>9</v>
      </c>
      <c r="C51">
        <v>175</v>
      </c>
      <c r="D51">
        <v>70</v>
      </c>
    </row>
    <row r="52" spans="1:4" ht="12.75">
      <c r="A52">
        <v>51</v>
      </c>
      <c r="B52" t="s">
        <v>10</v>
      </c>
      <c r="C52">
        <v>164</v>
      </c>
      <c r="D52">
        <v>60</v>
      </c>
    </row>
    <row r="53" spans="1:4" ht="12.75">
      <c r="A53">
        <v>52</v>
      </c>
      <c r="B53" t="s">
        <v>10</v>
      </c>
      <c r="C53">
        <v>160</v>
      </c>
      <c r="D53">
        <v>58</v>
      </c>
    </row>
    <row r="54" spans="1:4" ht="12.75">
      <c r="A54">
        <v>53</v>
      </c>
      <c r="B54" t="s">
        <v>10</v>
      </c>
      <c r="C54">
        <v>178</v>
      </c>
      <c r="D54">
        <v>63</v>
      </c>
    </row>
    <row r="55" spans="1:4" ht="12.75">
      <c r="A55">
        <v>54</v>
      </c>
      <c r="B55" t="s">
        <v>10</v>
      </c>
      <c r="C55">
        <v>175</v>
      </c>
      <c r="D55">
        <v>57</v>
      </c>
    </row>
    <row r="56" spans="1:4" ht="12.75">
      <c r="A56">
        <v>55</v>
      </c>
      <c r="B56" t="s">
        <v>10</v>
      </c>
      <c r="C56">
        <v>172</v>
      </c>
      <c r="D56">
        <v>56</v>
      </c>
    </row>
    <row r="57" spans="1:4" ht="12.75">
      <c r="A57">
        <v>56</v>
      </c>
      <c r="B57" t="s">
        <v>9</v>
      </c>
      <c r="C57">
        <v>175</v>
      </c>
      <c r="D57">
        <v>70</v>
      </c>
    </row>
    <row r="58" spans="1:4" ht="12.75">
      <c r="A58">
        <v>57</v>
      </c>
      <c r="B58" t="s">
        <v>10</v>
      </c>
      <c r="C58">
        <v>168</v>
      </c>
      <c r="D58">
        <v>62</v>
      </c>
    </row>
    <row r="59" spans="1:4" ht="12.75">
      <c r="A59">
        <v>58</v>
      </c>
      <c r="B59" t="s">
        <v>10</v>
      </c>
      <c r="C59">
        <v>165</v>
      </c>
      <c r="D59">
        <v>54</v>
      </c>
    </row>
    <row r="60" spans="1:4" ht="12.75">
      <c r="A60">
        <v>59</v>
      </c>
      <c r="B60" t="s">
        <v>10</v>
      </c>
      <c r="C60">
        <v>167</v>
      </c>
      <c r="D60">
        <v>51</v>
      </c>
    </row>
    <row r="61" spans="1:4" ht="12.75">
      <c r="A61">
        <v>60</v>
      </c>
      <c r="B61" t="s">
        <v>10</v>
      </c>
      <c r="C61">
        <v>172</v>
      </c>
      <c r="D61">
        <v>62</v>
      </c>
    </row>
    <row r="62" spans="1:4" ht="12.75">
      <c r="A62">
        <v>61</v>
      </c>
      <c r="B62" t="s">
        <v>9</v>
      </c>
      <c r="C62">
        <v>175</v>
      </c>
      <c r="D62">
        <v>75</v>
      </c>
    </row>
    <row r="63" spans="1:4" ht="12.75">
      <c r="A63">
        <v>62</v>
      </c>
      <c r="B63" t="s">
        <v>10</v>
      </c>
      <c r="C63">
        <v>170</v>
      </c>
      <c r="D63">
        <v>65</v>
      </c>
    </row>
    <row r="64" spans="1:4" ht="12.75">
      <c r="A64">
        <v>63</v>
      </c>
      <c r="B64" t="s">
        <v>10</v>
      </c>
      <c r="C64">
        <v>164</v>
      </c>
      <c r="D64">
        <v>49</v>
      </c>
    </row>
    <row r="65" spans="1:4" ht="12.75">
      <c r="A65">
        <v>64</v>
      </c>
      <c r="B65" t="s">
        <v>10</v>
      </c>
      <c r="C65">
        <v>170</v>
      </c>
      <c r="D65">
        <v>56</v>
      </c>
    </row>
    <row r="66" spans="1:4" ht="12.75">
      <c r="A66">
        <v>65</v>
      </c>
      <c r="B66" t="s">
        <v>10</v>
      </c>
      <c r="C66">
        <v>172</v>
      </c>
      <c r="D66">
        <v>59</v>
      </c>
    </row>
    <row r="67" spans="1:4" ht="12.75">
      <c r="A67">
        <v>66</v>
      </c>
      <c r="B67" t="s">
        <v>10</v>
      </c>
      <c r="C67">
        <v>178</v>
      </c>
      <c r="D67">
        <v>70</v>
      </c>
    </row>
    <row r="68" spans="1:4" ht="12.75">
      <c r="A68">
        <v>67</v>
      </c>
      <c r="B68" t="s">
        <v>10</v>
      </c>
      <c r="C68">
        <v>172</v>
      </c>
      <c r="D68">
        <v>50</v>
      </c>
    </row>
    <row r="69" spans="1:4" ht="12.75">
      <c r="A69">
        <v>68</v>
      </c>
      <c r="B69" t="s">
        <v>9</v>
      </c>
      <c r="C69">
        <v>195</v>
      </c>
      <c r="D69">
        <v>78</v>
      </c>
    </row>
    <row r="70" spans="1:4" ht="12.75">
      <c r="A70">
        <v>69</v>
      </c>
      <c r="B70" t="s">
        <v>10</v>
      </c>
      <c r="C70">
        <v>171</v>
      </c>
      <c r="D70">
        <v>65</v>
      </c>
    </row>
    <row r="71" spans="1:4" ht="12.75">
      <c r="A71">
        <v>70</v>
      </c>
      <c r="B71" t="s">
        <v>9</v>
      </c>
      <c r="C71">
        <v>195</v>
      </c>
      <c r="D71">
        <v>86</v>
      </c>
    </row>
  </sheetData>
  <autoFilter ref="A1:D7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0.375" style="0" bestFit="1" customWidth="1"/>
    <col min="2" max="2" width="6.875" style="0" bestFit="1" customWidth="1"/>
    <col min="3" max="3" width="6.25390625" style="0" bestFit="1" customWidth="1"/>
    <col min="4" max="4" width="5.25390625" style="0" bestFit="1" customWidth="1"/>
    <col min="5" max="5" width="15.375" style="0" hidden="1" customWidth="1"/>
    <col min="6" max="6" width="11.75390625" style="1" hidden="1" customWidth="1"/>
    <col min="7" max="7" width="11.125" style="0" hidden="1" customWidth="1"/>
    <col min="8" max="8" width="10.125" style="0" hidden="1" customWidth="1"/>
  </cols>
  <sheetData>
    <row r="1" spans="1:2" ht="12.75">
      <c r="A1" t="s">
        <v>0</v>
      </c>
      <c r="B1" s="28">
        <v>0.25</v>
      </c>
    </row>
    <row r="2" spans="1:8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1" t="s">
        <v>6</v>
      </c>
      <c r="G2" t="s">
        <v>7</v>
      </c>
      <c r="H2" t="s">
        <v>8</v>
      </c>
    </row>
    <row r="3" spans="1:8" ht="12.75">
      <c r="A3">
        <f>Data!A2</f>
        <v>1</v>
      </c>
      <c r="B3" t="str">
        <f>Data!B2</f>
        <v>Muž</v>
      </c>
      <c r="C3">
        <f>Data!C2</f>
        <v>187</v>
      </c>
      <c r="D3">
        <f>Data!D2</f>
        <v>86</v>
      </c>
      <c r="E3">
        <f>IF(C3=G3,A3,"")</f>
      </c>
      <c r="F3" s="1">
        <f>IF(C3=G3,B3,"")</f>
      </c>
      <c r="G3">
        <f ca="1">IF(RAND()&lt;=$B$1,C3,"")</f>
      </c>
      <c r="H3">
        <f>IF(C3=G3,D3,"")</f>
      </c>
    </row>
    <row r="4" spans="1:8" ht="12.75">
      <c r="A4">
        <f>Data!A3</f>
        <v>2</v>
      </c>
      <c r="B4" t="str">
        <f>Data!B3</f>
        <v>Muž</v>
      </c>
      <c r="C4">
        <f>Data!C3</f>
        <v>193</v>
      </c>
      <c r="D4">
        <f>Data!D3</f>
        <v>102</v>
      </c>
      <c r="E4">
        <f aca="true" t="shared" si="0" ref="E4:E67">IF(C4=G4,A4,"")</f>
      </c>
      <c r="F4" s="1">
        <f aca="true" t="shared" si="1" ref="F4:F67">IF(C4=G4,B4,"")</f>
      </c>
      <c r="G4">
        <f aca="true" ca="1" t="shared" si="2" ref="G4:G67">IF(RAND()&lt;=$B$1,C4,"")</f>
      </c>
      <c r="H4">
        <f aca="true" t="shared" si="3" ref="H4:H67">IF(C4=G4,D4,"")</f>
      </c>
    </row>
    <row r="5" spans="1:8" ht="12.75">
      <c r="A5">
        <f>Data!A4</f>
        <v>3</v>
      </c>
      <c r="B5" t="str">
        <f>Data!B4</f>
        <v>Muž</v>
      </c>
      <c r="C5">
        <f>Data!C4</f>
        <v>183</v>
      </c>
      <c r="D5">
        <f>Data!D4</f>
        <v>94</v>
      </c>
      <c r="E5">
        <f t="shared" si="0"/>
      </c>
      <c r="F5" s="1">
        <f t="shared" si="1"/>
      </c>
      <c r="G5">
        <f ca="1" t="shared" si="2"/>
      </c>
      <c r="H5">
        <f t="shared" si="3"/>
      </c>
    </row>
    <row r="6" spans="1:8" ht="12.75">
      <c r="A6">
        <f>Data!A5</f>
        <v>4</v>
      </c>
      <c r="B6" t="str">
        <f>Data!B5</f>
        <v>Muž</v>
      </c>
      <c r="C6">
        <f>Data!C5</f>
        <v>184</v>
      </c>
      <c r="D6">
        <f>Data!D5</f>
        <v>74</v>
      </c>
      <c r="E6">
        <f t="shared" si="0"/>
      </c>
      <c r="F6" s="1">
        <f t="shared" si="1"/>
      </c>
      <c r="G6">
        <f ca="1" t="shared" si="2"/>
      </c>
      <c r="H6">
        <f t="shared" si="3"/>
      </c>
    </row>
    <row r="7" spans="1:8" ht="12.75">
      <c r="A7">
        <f>Data!A6</f>
        <v>5</v>
      </c>
      <c r="B7" t="str">
        <f>Data!B6</f>
        <v>Žena</v>
      </c>
      <c r="C7">
        <f>Data!C6</f>
        <v>170</v>
      </c>
      <c r="D7">
        <f>Data!D6</f>
        <v>65</v>
      </c>
      <c r="E7">
        <f t="shared" si="0"/>
      </c>
      <c r="F7" s="1">
        <f t="shared" si="1"/>
      </c>
      <c r="G7">
        <f ca="1" t="shared" si="2"/>
      </c>
      <c r="H7">
        <f t="shared" si="3"/>
      </c>
    </row>
    <row r="8" spans="1:8" ht="12.75">
      <c r="A8">
        <f>Data!A7</f>
        <v>6</v>
      </c>
      <c r="B8" t="str">
        <f>Data!B7</f>
        <v>Muž</v>
      </c>
      <c r="C8">
        <f>Data!C7</f>
        <v>178</v>
      </c>
      <c r="D8">
        <f>Data!D7</f>
        <v>79</v>
      </c>
      <c r="E8">
        <f t="shared" si="0"/>
      </c>
      <c r="F8" s="1">
        <f t="shared" si="1"/>
      </c>
      <c r="G8">
        <f ca="1" t="shared" si="2"/>
      </c>
      <c r="H8">
        <f t="shared" si="3"/>
      </c>
    </row>
    <row r="9" spans="1:8" ht="12.75">
      <c r="A9">
        <f>Data!A8</f>
        <v>7</v>
      </c>
      <c r="B9" t="str">
        <f>Data!B8</f>
        <v>Muž</v>
      </c>
      <c r="C9">
        <f>Data!C8</f>
        <v>181</v>
      </c>
      <c r="D9">
        <f>Data!D8</f>
        <v>79</v>
      </c>
      <c r="E9">
        <f t="shared" si="0"/>
      </c>
      <c r="F9" s="1">
        <f t="shared" si="1"/>
      </c>
      <c r="G9">
        <f ca="1" t="shared" si="2"/>
      </c>
      <c r="H9">
        <f t="shared" si="3"/>
      </c>
    </row>
    <row r="10" spans="1:8" ht="12.75">
      <c r="A10">
        <f>Data!A9</f>
        <v>8</v>
      </c>
      <c r="B10" t="str">
        <f>Data!B9</f>
        <v>Muž</v>
      </c>
      <c r="C10">
        <f>Data!C9</f>
        <v>175</v>
      </c>
      <c r="D10">
        <f>Data!D9</f>
        <v>78</v>
      </c>
      <c r="E10">
        <f t="shared" si="0"/>
      </c>
      <c r="F10" s="1">
        <f t="shared" si="1"/>
      </c>
      <c r="G10">
        <f ca="1" t="shared" si="2"/>
      </c>
      <c r="H10">
        <f t="shared" si="3"/>
      </c>
    </row>
    <row r="11" spans="1:8" ht="12.75">
      <c r="A11">
        <f>Data!A10</f>
        <v>9</v>
      </c>
      <c r="B11" t="str">
        <f>Data!B10</f>
        <v>Muž</v>
      </c>
      <c r="C11">
        <f>Data!C10</f>
        <v>188</v>
      </c>
      <c r="D11">
        <f>Data!D10</f>
        <v>103</v>
      </c>
      <c r="E11">
        <f t="shared" si="0"/>
      </c>
      <c r="F11" s="1">
        <f t="shared" si="1"/>
      </c>
      <c r="G11">
        <f ca="1" t="shared" si="2"/>
      </c>
      <c r="H11">
        <f t="shared" si="3"/>
      </c>
    </row>
    <row r="12" spans="1:8" ht="12.75">
      <c r="A12">
        <f>Data!A11</f>
        <v>10</v>
      </c>
      <c r="B12" t="str">
        <f>Data!B11</f>
        <v>Žena</v>
      </c>
      <c r="C12">
        <f>Data!C11</f>
        <v>180</v>
      </c>
      <c r="D12">
        <f>Data!D11</f>
        <v>75</v>
      </c>
      <c r="E12">
        <f t="shared" si="0"/>
      </c>
      <c r="F12" s="1">
        <f t="shared" si="1"/>
      </c>
      <c r="G12">
        <f ca="1" t="shared" si="2"/>
      </c>
      <c r="H12">
        <f t="shared" si="3"/>
      </c>
    </row>
    <row r="13" spans="1:8" ht="12.75">
      <c r="A13">
        <f>Data!A12</f>
        <v>11</v>
      </c>
      <c r="B13" t="str">
        <f>Data!B12</f>
        <v>Žena</v>
      </c>
      <c r="C13">
        <f>Data!C12</f>
        <v>160</v>
      </c>
      <c r="D13">
        <f>Data!D12</f>
        <v>58</v>
      </c>
      <c r="E13">
        <f t="shared" si="0"/>
      </c>
      <c r="F13" s="1">
        <f t="shared" si="1"/>
      </c>
      <c r="G13">
        <f ca="1" t="shared" si="2"/>
      </c>
      <c r="H13">
        <f t="shared" si="3"/>
      </c>
    </row>
    <row r="14" spans="1:8" ht="12.75">
      <c r="A14">
        <f>Data!A13</f>
        <v>12</v>
      </c>
      <c r="B14" t="str">
        <f>Data!B13</f>
        <v>Žena</v>
      </c>
      <c r="C14">
        <f>Data!C13</f>
        <v>166</v>
      </c>
      <c r="D14">
        <f>Data!D13</f>
        <v>52</v>
      </c>
      <c r="E14">
        <f t="shared" si="0"/>
      </c>
      <c r="F14" s="1">
        <f t="shared" si="1"/>
      </c>
      <c r="G14">
        <f ca="1" t="shared" si="2"/>
      </c>
      <c r="H14">
        <f t="shared" si="3"/>
      </c>
    </row>
    <row r="15" spans="1:8" ht="12.75">
      <c r="A15">
        <f>Data!A14</f>
        <v>13</v>
      </c>
      <c r="B15" t="str">
        <f>Data!B14</f>
        <v>Žena</v>
      </c>
      <c r="C15">
        <f>Data!C14</f>
        <v>177</v>
      </c>
      <c r="D15">
        <f>Data!D14</f>
        <v>54</v>
      </c>
      <c r="E15">
        <f t="shared" si="0"/>
      </c>
      <c r="F15" s="1">
        <f t="shared" si="1"/>
      </c>
      <c r="G15">
        <f ca="1" t="shared" si="2"/>
      </c>
      <c r="H15">
        <f t="shared" si="3"/>
      </c>
    </row>
    <row r="16" spans="1:8" ht="12.75">
      <c r="A16">
        <f>Data!A15</f>
        <v>14</v>
      </c>
      <c r="B16" t="str">
        <f>Data!B15</f>
        <v>Žena</v>
      </c>
      <c r="C16">
        <f>Data!C15</f>
        <v>162</v>
      </c>
      <c r="D16">
        <f>Data!D15</f>
        <v>58</v>
      </c>
      <c r="E16">
        <f t="shared" si="0"/>
      </c>
      <c r="F16" s="1">
        <f t="shared" si="1"/>
      </c>
      <c r="G16">
        <f ca="1" t="shared" si="2"/>
      </c>
      <c r="H16">
        <f t="shared" si="3"/>
      </c>
    </row>
    <row r="17" spans="1:8" ht="12.75">
      <c r="A17">
        <f>Data!A16</f>
        <v>15</v>
      </c>
      <c r="B17" t="str">
        <f>Data!B16</f>
        <v>Žena</v>
      </c>
      <c r="C17">
        <f>Data!C16</f>
        <v>158</v>
      </c>
      <c r="D17">
        <f>Data!D16</f>
        <v>50</v>
      </c>
      <c r="E17">
        <f t="shared" si="0"/>
      </c>
      <c r="F17" s="1">
        <f t="shared" si="1"/>
      </c>
      <c r="G17">
        <f ca="1" t="shared" si="2"/>
      </c>
      <c r="H17">
        <f t="shared" si="3"/>
      </c>
    </row>
    <row r="18" spans="1:8" ht="12.75">
      <c r="A18">
        <f>Data!A17</f>
        <v>16</v>
      </c>
      <c r="B18" t="str">
        <f>Data!B17</f>
        <v>Žena</v>
      </c>
      <c r="C18">
        <f>Data!C17</f>
        <v>175</v>
      </c>
      <c r="D18">
        <f>Data!D17</f>
        <v>54</v>
      </c>
      <c r="E18">
        <f t="shared" si="0"/>
      </c>
      <c r="F18" s="1">
        <f t="shared" si="1"/>
      </c>
      <c r="G18">
        <f ca="1" t="shared" si="2"/>
      </c>
      <c r="H18">
        <f t="shared" si="3"/>
      </c>
    </row>
    <row r="19" spans="1:8" ht="12.75">
      <c r="A19">
        <f>Data!A18</f>
        <v>17</v>
      </c>
      <c r="B19" t="str">
        <f>Data!B18</f>
        <v>Muž</v>
      </c>
      <c r="C19">
        <f>Data!C18</f>
        <v>183</v>
      </c>
      <c r="D19">
        <f>Data!D18</f>
        <v>62</v>
      </c>
      <c r="E19">
        <f t="shared" si="0"/>
      </c>
      <c r="F19" s="1">
        <f t="shared" si="1"/>
      </c>
      <c r="G19">
        <f ca="1" t="shared" si="2"/>
      </c>
      <c r="H19">
        <f t="shared" si="3"/>
      </c>
    </row>
    <row r="20" spans="1:8" ht="12.75">
      <c r="A20">
        <f>Data!A19</f>
        <v>18</v>
      </c>
      <c r="B20" t="str">
        <f>Data!B19</f>
        <v>Žena</v>
      </c>
      <c r="C20">
        <f>Data!C19</f>
        <v>164</v>
      </c>
      <c r="D20">
        <f>Data!D19</f>
        <v>64</v>
      </c>
      <c r="E20">
        <f t="shared" si="0"/>
        <v>18</v>
      </c>
      <c r="F20" s="1" t="str">
        <f t="shared" si="1"/>
        <v>Žena</v>
      </c>
      <c r="G20">
        <f ca="1" t="shared" si="2"/>
        <v>164</v>
      </c>
      <c r="H20">
        <f t="shared" si="3"/>
        <v>64</v>
      </c>
    </row>
    <row r="21" spans="1:8" ht="12.75">
      <c r="A21">
        <f>Data!A20</f>
        <v>19</v>
      </c>
      <c r="B21" t="str">
        <f>Data!B20</f>
        <v>Žena</v>
      </c>
      <c r="C21">
        <f>Data!C20</f>
        <v>172</v>
      </c>
      <c r="D21">
        <f>Data!D20</f>
        <v>68</v>
      </c>
      <c r="E21">
        <f t="shared" si="0"/>
      </c>
      <c r="F21" s="1">
        <f t="shared" si="1"/>
      </c>
      <c r="G21">
        <f ca="1" t="shared" si="2"/>
      </c>
      <c r="H21">
        <f t="shared" si="3"/>
      </c>
    </row>
    <row r="22" spans="1:8" ht="12.75">
      <c r="A22">
        <f>Data!A21</f>
        <v>20</v>
      </c>
      <c r="B22" t="str">
        <f>Data!B21</f>
        <v>Muž</v>
      </c>
      <c r="C22">
        <f>Data!C21</f>
        <v>175</v>
      </c>
      <c r="D22">
        <f>Data!D21</f>
        <v>72</v>
      </c>
      <c r="E22">
        <f t="shared" si="0"/>
      </c>
      <c r="F22" s="1">
        <f t="shared" si="1"/>
      </c>
      <c r="G22">
        <f ca="1" t="shared" si="2"/>
      </c>
      <c r="H22">
        <f t="shared" si="3"/>
      </c>
    </row>
    <row r="23" spans="1:8" ht="12.75">
      <c r="A23">
        <f>Data!A22</f>
        <v>21</v>
      </c>
      <c r="B23" t="str">
        <f>Data!B22</f>
        <v>Žena</v>
      </c>
      <c r="C23">
        <f>Data!C22</f>
        <v>168</v>
      </c>
      <c r="D23">
        <f>Data!D22</f>
        <v>65</v>
      </c>
      <c r="E23">
        <f t="shared" si="0"/>
      </c>
      <c r="F23" s="1">
        <f t="shared" si="1"/>
      </c>
      <c r="G23">
        <f ca="1" t="shared" si="2"/>
      </c>
      <c r="H23">
        <f t="shared" si="3"/>
      </c>
    </row>
    <row r="24" spans="1:8" ht="12.75">
      <c r="A24">
        <f>Data!A23</f>
        <v>22</v>
      </c>
      <c r="B24" t="str">
        <f>Data!B23</f>
        <v>Žena</v>
      </c>
      <c r="C24">
        <f>Data!C23</f>
        <v>156</v>
      </c>
      <c r="D24">
        <f>Data!D23</f>
        <v>50</v>
      </c>
      <c r="E24">
        <f t="shared" si="0"/>
      </c>
      <c r="F24" s="1">
        <f t="shared" si="1"/>
      </c>
      <c r="G24">
        <f ca="1" t="shared" si="2"/>
      </c>
      <c r="H24">
        <f t="shared" si="3"/>
      </c>
    </row>
    <row r="25" spans="1:8" ht="12.75">
      <c r="A25">
        <f>Data!A24</f>
        <v>23</v>
      </c>
      <c r="B25" t="str">
        <f>Data!B24</f>
        <v>Muž</v>
      </c>
      <c r="C25">
        <f>Data!C24</f>
        <v>183</v>
      </c>
      <c r="D25">
        <f>Data!D24</f>
        <v>100</v>
      </c>
      <c r="E25">
        <f t="shared" si="0"/>
      </c>
      <c r="F25" s="1">
        <f t="shared" si="1"/>
      </c>
      <c r="G25">
        <f ca="1" t="shared" si="2"/>
      </c>
      <c r="H25">
        <f t="shared" si="3"/>
      </c>
    </row>
    <row r="26" spans="1:8" ht="12.75">
      <c r="A26">
        <f>Data!A25</f>
        <v>24</v>
      </c>
      <c r="B26" t="str">
        <f>Data!B25</f>
        <v>Muž</v>
      </c>
      <c r="C26">
        <f>Data!C25</f>
        <v>183</v>
      </c>
      <c r="D26">
        <f>Data!D25</f>
        <v>100</v>
      </c>
      <c r="E26">
        <f t="shared" si="0"/>
        <v>24</v>
      </c>
      <c r="F26" s="1" t="str">
        <f t="shared" si="1"/>
        <v>Muž</v>
      </c>
      <c r="G26">
        <f ca="1" t="shared" si="2"/>
        <v>183</v>
      </c>
      <c r="H26">
        <f t="shared" si="3"/>
        <v>100</v>
      </c>
    </row>
    <row r="27" spans="1:8" ht="12.75">
      <c r="A27">
        <f>Data!A26</f>
        <v>25</v>
      </c>
      <c r="B27" t="str">
        <f>Data!B26</f>
        <v>Žena</v>
      </c>
      <c r="C27">
        <f>Data!C26</f>
        <v>158</v>
      </c>
      <c r="D27">
        <f>Data!D26</f>
        <v>58</v>
      </c>
      <c r="E27">
        <f t="shared" si="0"/>
      </c>
      <c r="F27" s="1">
        <f t="shared" si="1"/>
      </c>
      <c r="G27">
        <f ca="1" t="shared" si="2"/>
      </c>
      <c r="H27">
        <f t="shared" si="3"/>
      </c>
    </row>
    <row r="28" spans="1:8" ht="12.75">
      <c r="A28">
        <f>Data!A27</f>
        <v>26</v>
      </c>
      <c r="B28" t="str">
        <f>Data!B27</f>
        <v>Žena</v>
      </c>
      <c r="C28">
        <f>Data!C27</f>
        <v>160</v>
      </c>
      <c r="D28">
        <f>Data!D27</f>
        <v>64</v>
      </c>
      <c r="E28">
        <f t="shared" si="0"/>
      </c>
      <c r="F28" s="1">
        <f t="shared" si="1"/>
      </c>
      <c r="G28">
        <f ca="1" t="shared" si="2"/>
      </c>
      <c r="H28">
        <f t="shared" si="3"/>
      </c>
    </row>
    <row r="29" spans="1:8" ht="12.75">
      <c r="A29">
        <f>Data!A28</f>
        <v>27</v>
      </c>
      <c r="B29" t="str">
        <f>Data!B28</f>
        <v>Muž</v>
      </c>
      <c r="C29">
        <f>Data!C28</f>
        <v>192</v>
      </c>
      <c r="D29">
        <f>Data!D28</f>
        <v>84</v>
      </c>
      <c r="E29">
        <f t="shared" si="0"/>
      </c>
      <c r="F29" s="1">
        <f t="shared" si="1"/>
      </c>
      <c r="G29">
        <f ca="1" t="shared" si="2"/>
      </c>
      <c r="H29">
        <f t="shared" si="3"/>
      </c>
    </row>
    <row r="30" spans="1:8" ht="12.75">
      <c r="A30">
        <f>Data!A29</f>
        <v>28</v>
      </c>
      <c r="B30" t="str">
        <f>Data!B29</f>
        <v>Muž</v>
      </c>
      <c r="C30">
        <f>Data!C29</f>
        <v>183</v>
      </c>
      <c r="D30">
        <f>Data!D29</f>
        <v>68</v>
      </c>
      <c r="E30">
        <f t="shared" si="0"/>
        <v>28</v>
      </c>
      <c r="F30" s="1" t="str">
        <f t="shared" si="1"/>
        <v>Muž</v>
      </c>
      <c r="G30">
        <f ca="1" t="shared" si="2"/>
        <v>183</v>
      </c>
      <c r="H30">
        <f t="shared" si="3"/>
        <v>68</v>
      </c>
    </row>
    <row r="31" spans="1:8" ht="12.75">
      <c r="A31">
        <f>Data!A30</f>
        <v>29</v>
      </c>
      <c r="B31" t="str">
        <f>Data!B30</f>
        <v>Žena</v>
      </c>
      <c r="C31">
        <f>Data!C30</f>
        <v>169</v>
      </c>
      <c r="D31">
        <f>Data!D30</f>
        <v>52</v>
      </c>
      <c r="E31">
        <f t="shared" si="0"/>
      </c>
      <c r="F31" s="1">
        <f t="shared" si="1"/>
      </c>
      <c r="G31">
        <f ca="1" t="shared" si="2"/>
      </c>
      <c r="H31">
        <f t="shared" si="3"/>
      </c>
    </row>
    <row r="32" spans="1:8" ht="12.75">
      <c r="A32">
        <f>Data!A31</f>
        <v>30</v>
      </c>
      <c r="B32" t="str">
        <f>Data!B31</f>
        <v>Žena</v>
      </c>
      <c r="C32">
        <f>Data!C31</f>
        <v>169</v>
      </c>
      <c r="D32">
        <f>Data!D31</f>
        <v>56</v>
      </c>
      <c r="E32">
        <f t="shared" si="0"/>
      </c>
      <c r="F32" s="1">
        <f t="shared" si="1"/>
      </c>
      <c r="G32">
        <f ca="1" t="shared" si="2"/>
      </c>
      <c r="H32">
        <f t="shared" si="3"/>
      </c>
    </row>
    <row r="33" spans="1:8" ht="12.75">
      <c r="A33">
        <f>Data!A32</f>
        <v>31</v>
      </c>
      <c r="B33" t="str">
        <f>Data!B32</f>
        <v>Žena</v>
      </c>
      <c r="C33">
        <f>Data!C32</f>
        <v>172</v>
      </c>
      <c r="D33">
        <f>Data!D32</f>
        <v>56</v>
      </c>
      <c r="E33">
        <f t="shared" si="0"/>
      </c>
      <c r="F33" s="1">
        <f t="shared" si="1"/>
      </c>
      <c r="G33">
        <f ca="1" t="shared" si="2"/>
      </c>
      <c r="H33">
        <f t="shared" si="3"/>
      </c>
    </row>
    <row r="34" spans="1:8" ht="12.75">
      <c r="A34">
        <f>Data!A33</f>
        <v>32</v>
      </c>
      <c r="B34" t="str">
        <f>Data!B33</f>
        <v>Žena</v>
      </c>
      <c r="C34">
        <f>Data!C33</f>
        <v>168</v>
      </c>
      <c r="D34">
        <f>Data!D33</f>
        <v>53</v>
      </c>
      <c r="E34">
        <f t="shared" si="0"/>
      </c>
      <c r="F34" s="1">
        <f t="shared" si="1"/>
      </c>
      <c r="G34">
        <f ca="1" t="shared" si="2"/>
      </c>
      <c r="H34">
        <f t="shared" si="3"/>
      </c>
    </row>
    <row r="35" spans="1:8" ht="12.75">
      <c r="A35">
        <f>Data!A34</f>
        <v>33</v>
      </c>
      <c r="B35" t="str">
        <f>Data!B34</f>
        <v>Žena</v>
      </c>
      <c r="C35">
        <f>Data!C34</f>
        <v>168</v>
      </c>
      <c r="D35">
        <f>Data!D34</f>
        <v>51</v>
      </c>
      <c r="E35">
        <f t="shared" si="0"/>
        <v>33</v>
      </c>
      <c r="F35" s="1" t="str">
        <f t="shared" si="1"/>
        <v>Žena</v>
      </c>
      <c r="G35">
        <f ca="1" t="shared" si="2"/>
        <v>168</v>
      </c>
      <c r="H35">
        <f t="shared" si="3"/>
        <v>51</v>
      </c>
    </row>
    <row r="36" spans="1:8" ht="12.75">
      <c r="A36">
        <f>Data!A35</f>
        <v>34</v>
      </c>
      <c r="B36" t="str">
        <f>Data!B35</f>
        <v>Muž</v>
      </c>
      <c r="C36">
        <f>Data!C35</f>
        <v>183</v>
      </c>
      <c r="D36">
        <f>Data!D35</f>
        <v>90</v>
      </c>
      <c r="E36">
        <f t="shared" si="0"/>
      </c>
      <c r="F36" s="1">
        <f t="shared" si="1"/>
      </c>
      <c r="G36">
        <f ca="1" t="shared" si="2"/>
      </c>
      <c r="H36">
        <f t="shared" si="3"/>
      </c>
    </row>
    <row r="37" spans="1:8" ht="12.75">
      <c r="A37">
        <f>Data!A36</f>
        <v>35</v>
      </c>
      <c r="B37" t="str">
        <f>Data!B36</f>
        <v>Muž</v>
      </c>
      <c r="C37">
        <f>Data!C36</f>
        <v>194</v>
      </c>
      <c r="D37">
        <f>Data!D36</f>
        <v>82</v>
      </c>
      <c r="E37">
        <f t="shared" si="0"/>
      </c>
      <c r="F37" s="1">
        <f t="shared" si="1"/>
      </c>
      <c r="G37">
        <f ca="1" t="shared" si="2"/>
      </c>
      <c r="H37">
        <f t="shared" si="3"/>
      </c>
    </row>
    <row r="38" spans="1:8" ht="12.75">
      <c r="A38">
        <f>Data!A37</f>
        <v>36</v>
      </c>
      <c r="B38" t="str">
        <f>Data!B37</f>
        <v>Žena</v>
      </c>
      <c r="C38">
        <f>Data!C37</f>
        <v>172</v>
      </c>
      <c r="D38">
        <f>Data!D37</f>
        <v>55</v>
      </c>
      <c r="E38">
        <f t="shared" si="0"/>
      </c>
      <c r="F38" s="1">
        <f t="shared" si="1"/>
      </c>
      <c r="G38">
        <f ca="1" t="shared" si="2"/>
      </c>
      <c r="H38">
        <f t="shared" si="3"/>
      </c>
    </row>
    <row r="39" spans="1:8" ht="12.75">
      <c r="A39">
        <f>Data!A38</f>
        <v>37</v>
      </c>
      <c r="B39" t="str">
        <f>Data!B38</f>
        <v>Žena</v>
      </c>
      <c r="C39">
        <f>Data!C38</f>
        <v>178</v>
      </c>
      <c r="D39">
        <f>Data!D38</f>
        <v>70</v>
      </c>
      <c r="E39">
        <f t="shared" si="0"/>
        <v>37</v>
      </c>
      <c r="F39" s="1" t="str">
        <f t="shared" si="1"/>
        <v>Žena</v>
      </c>
      <c r="G39">
        <f ca="1" t="shared" si="2"/>
        <v>178</v>
      </c>
      <c r="H39">
        <f t="shared" si="3"/>
        <v>70</v>
      </c>
    </row>
    <row r="40" spans="1:8" ht="12.75">
      <c r="A40">
        <f>Data!A39</f>
        <v>38</v>
      </c>
      <c r="B40" t="str">
        <f>Data!B39</f>
        <v>Žena</v>
      </c>
      <c r="C40">
        <f>Data!C39</f>
        <v>165</v>
      </c>
      <c r="D40">
        <f>Data!D39</f>
        <v>56</v>
      </c>
      <c r="E40">
        <f t="shared" si="0"/>
        <v>38</v>
      </c>
      <c r="F40" s="1" t="str">
        <f t="shared" si="1"/>
        <v>Žena</v>
      </c>
      <c r="G40">
        <f ca="1" t="shared" si="2"/>
        <v>165</v>
      </c>
      <c r="H40">
        <f t="shared" si="3"/>
        <v>56</v>
      </c>
    </row>
    <row r="41" spans="1:8" ht="12.75">
      <c r="A41">
        <f>Data!A40</f>
        <v>39</v>
      </c>
      <c r="B41" t="str">
        <f>Data!B40</f>
        <v>Žena</v>
      </c>
      <c r="C41">
        <f>Data!C40</f>
        <v>168</v>
      </c>
      <c r="D41">
        <f>Data!D40</f>
        <v>56</v>
      </c>
      <c r="E41">
        <f t="shared" si="0"/>
      </c>
      <c r="F41" s="1">
        <f t="shared" si="1"/>
      </c>
      <c r="G41">
        <f ca="1" t="shared" si="2"/>
      </c>
      <c r="H41">
        <f t="shared" si="3"/>
      </c>
    </row>
    <row r="42" spans="1:8" ht="12.75">
      <c r="A42">
        <f>Data!A41</f>
        <v>40</v>
      </c>
      <c r="B42" t="str">
        <f>Data!B41</f>
        <v>Žena</v>
      </c>
      <c r="C42">
        <f>Data!C41</f>
        <v>168</v>
      </c>
      <c r="D42">
        <f>Data!D41</f>
        <v>65</v>
      </c>
      <c r="E42">
        <f t="shared" si="0"/>
        <v>40</v>
      </c>
      <c r="F42" s="1" t="str">
        <f t="shared" si="1"/>
        <v>Žena</v>
      </c>
      <c r="G42">
        <f ca="1" t="shared" si="2"/>
        <v>168</v>
      </c>
      <c r="H42">
        <f t="shared" si="3"/>
        <v>65</v>
      </c>
    </row>
    <row r="43" spans="1:8" ht="12.75">
      <c r="A43">
        <f>Data!A42</f>
        <v>41</v>
      </c>
      <c r="B43" t="str">
        <f>Data!B42</f>
        <v>Žena</v>
      </c>
      <c r="C43">
        <f>Data!C42</f>
        <v>178</v>
      </c>
      <c r="D43">
        <f>Data!D42</f>
        <v>75</v>
      </c>
      <c r="E43">
        <f t="shared" si="0"/>
        <v>41</v>
      </c>
      <c r="F43" s="1" t="str">
        <f t="shared" si="1"/>
        <v>Žena</v>
      </c>
      <c r="G43">
        <f ca="1" t="shared" si="2"/>
        <v>178</v>
      </c>
      <c r="H43">
        <f t="shared" si="3"/>
        <v>75</v>
      </c>
    </row>
    <row r="44" spans="1:8" ht="12.75">
      <c r="A44">
        <f>Data!A43</f>
        <v>42</v>
      </c>
      <c r="B44" t="str">
        <f>Data!B43</f>
        <v>Žena</v>
      </c>
      <c r="C44">
        <f>Data!C43</f>
        <v>162</v>
      </c>
      <c r="D44">
        <f>Data!D43</f>
        <v>72</v>
      </c>
      <c r="E44">
        <f t="shared" si="0"/>
        <v>42</v>
      </c>
      <c r="F44" s="1" t="str">
        <f t="shared" si="1"/>
        <v>Žena</v>
      </c>
      <c r="G44">
        <f ca="1" t="shared" si="2"/>
        <v>162</v>
      </c>
      <c r="H44">
        <f t="shared" si="3"/>
        <v>72</v>
      </c>
    </row>
    <row r="45" spans="1:8" ht="12.75">
      <c r="A45">
        <f>Data!A44</f>
        <v>43</v>
      </c>
      <c r="B45" t="str">
        <f>Data!B44</f>
        <v>Muž</v>
      </c>
      <c r="C45">
        <f>Data!C44</f>
        <v>174</v>
      </c>
      <c r="D45">
        <f>Data!D44</f>
        <v>84</v>
      </c>
      <c r="E45">
        <f t="shared" si="0"/>
      </c>
      <c r="F45" s="1">
        <f t="shared" si="1"/>
      </c>
      <c r="G45">
        <f ca="1" t="shared" si="2"/>
      </c>
      <c r="H45">
        <f t="shared" si="3"/>
      </c>
    </row>
    <row r="46" spans="1:8" ht="12.75">
      <c r="A46">
        <f>Data!A45</f>
        <v>44</v>
      </c>
      <c r="B46" t="str">
        <f>Data!B45</f>
        <v>Muž</v>
      </c>
      <c r="C46">
        <f>Data!C45</f>
        <v>183</v>
      </c>
      <c r="D46">
        <f>Data!D45</f>
        <v>90</v>
      </c>
      <c r="E46">
        <f t="shared" si="0"/>
        <v>44</v>
      </c>
      <c r="F46" s="1" t="str">
        <f t="shared" si="1"/>
        <v>Muž</v>
      </c>
      <c r="G46">
        <f ca="1" t="shared" si="2"/>
        <v>183</v>
      </c>
      <c r="H46">
        <f t="shared" si="3"/>
        <v>90</v>
      </c>
    </row>
    <row r="47" spans="1:8" ht="12.75">
      <c r="A47">
        <f>Data!A46</f>
        <v>45</v>
      </c>
      <c r="B47" t="str">
        <f>Data!B46</f>
        <v>Žena</v>
      </c>
      <c r="C47">
        <f>Data!C46</f>
        <v>166</v>
      </c>
      <c r="D47">
        <f>Data!D46</f>
        <v>68</v>
      </c>
      <c r="E47">
        <f t="shared" si="0"/>
        <v>45</v>
      </c>
      <c r="F47" s="1" t="str">
        <f t="shared" si="1"/>
        <v>Žena</v>
      </c>
      <c r="G47">
        <f ca="1" t="shared" si="2"/>
        <v>166</v>
      </c>
      <c r="H47">
        <f t="shared" si="3"/>
        <v>68</v>
      </c>
    </row>
    <row r="48" spans="1:8" ht="12.75">
      <c r="A48">
        <f>Data!A47</f>
        <v>46</v>
      </c>
      <c r="B48" t="str">
        <f>Data!B47</f>
        <v>Žena</v>
      </c>
      <c r="C48">
        <f>Data!C47</f>
        <v>176</v>
      </c>
      <c r="D48">
        <f>Data!D47</f>
        <v>65</v>
      </c>
      <c r="E48">
        <f t="shared" si="0"/>
      </c>
      <c r="F48" s="1">
        <f t="shared" si="1"/>
      </c>
      <c r="G48">
        <f ca="1" t="shared" si="2"/>
      </c>
      <c r="H48">
        <f t="shared" si="3"/>
      </c>
    </row>
    <row r="49" spans="1:8" ht="12.75">
      <c r="A49">
        <f>Data!A48</f>
        <v>47</v>
      </c>
      <c r="B49" t="str">
        <f>Data!B48</f>
        <v>Žena</v>
      </c>
      <c r="C49">
        <f>Data!C48</f>
        <v>164</v>
      </c>
      <c r="D49">
        <f>Data!D48</f>
        <v>53</v>
      </c>
      <c r="E49">
        <f t="shared" si="0"/>
      </c>
      <c r="F49" s="1">
        <f t="shared" si="1"/>
      </c>
      <c r="G49">
        <f ca="1" t="shared" si="2"/>
      </c>
      <c r="H49">
        <f t="shared" si="3"/>
      </c>
    </row>
    <row r="50" spans="1:8" ht="12.75">
      <c r="A50">
        <f>Data!A49</f>
        <v>48</v>
      </c>
      <c r="B50" t="str">
        <f>Data!B49</f>
        <v>Muž</v>
      </c>
      <c r="C50">
        <f>Data!C49</f>
        <v>193</v>
      </c>
      <c r="D50">
        <f>Data!D49</f>
        <v>85</v>
      </c>
      <c r="E50">
        <f t="shared" si="0"/>
        <v>48</v>
      </c>
      <c r="F50" s="1" t="str">
        <f t="shared" si="1"/>
        <v>Muž</v>
      </c>
      <c r="G50">
        <f ca="1" t="shared" si="2"/>
        <v>193</v>
      </c>
      <c r="H50">
        <f t="shared" si="3"/>
        <v>85</v>
      </c>
    </row>
    <row r="51" spans="1:8" ht="12.75">
      <c r="A51">
        <f>Data!A50</f>
        <v>49</v>
      </c>
      <c r="B51" t="str">
        <f>Data!B50</f>
        <v>Žena</v>
      </c>
      <c r="C51">
        <f>Data!C50</f>
        <v>169</v>
      </c>
      <c r="D51">
        <f>Data!D50</f>
        <v>72</v>
      </c>
      <c r="E51">
        <f t="shared" si="0"/>
      </c>
      <c r="F51" s="1">
        <f t="shared" si="1"/>
      </c>
      <c r="G51">
        <f ca="1" t="shared" si="2"/>
      </c>
      <c r="H51">
        <f t="shared" si="3"/>
      </c>
    </row>
    <row r="52" spans="1:8" ht="12.75">
      <c r="A52">
        <f>Data!A51</f>
        <v>50</v>
      </c>
      <c r="B52" t="str">
        <f>Data!B51</f>
        <v>Muž</v>
      </c>
      <c r="C52">
        <f>Data!C51</f>
        <v>175</v>
      </c>
      <c r="D52">
        <f>Data!D51</f>
        <v>70</v>
      </c>
      <c r="E52">
        <f t="shared" si="0"/>
      </c>
      <c r="F52" s="1">
        <f t="shared" si="1"/>
      </c>
      <c r="G52">
        <f ca="1" t="shared" si="2"/>
      </c>
      <c r="H52">
        <f t="shared" si="3"/>
      </c>
    </row>
    <row r="53" spans="1:8" ht="12.75">
      <c r="A53">
        <f>Data!A52</f>
        <v>51</v>
      </c>
      <c r="B53" t="str">
        <f>Data!B52</f>
        <v>Žena</v>
      </c>
      <c r="C53">
        <f>Data!C52</f>
        <v>164</v>
      </c>
      <c r="D53">
        <f>Data!D52</f>
        <v>60</v>
      </c>
      <c r="E53">
        <f t="shared" si="0"/>
      </c>
      <c r="F53" s="1">
        <f t="shared" si="1"/>
      </c>
      <c r="G53">
        <f ca="1" t="shared" si="2"/>
      </c>
      <c r="H53">
        <f t="shared" si="3"/>
      </c>
    </row>
    <row r="54" spans="1:8" ht="12.75">
      <c r="A54">
        <f>Data!A53</f>
        <v>52</v>
      </c>
      <c r="B54" t="str">
        <f>Data!B53</f>
        <v>Žena</v>
      </c>
      <c r="C54">
        <f>Data!C53</f>
        <v>160</v>
      </c>
      <c r="D54">
        <f>Data!D53</f>
        <v>58</v>
      </c>
      <c r="E54">
        <f t="shared" si="0"/>
        <v>52</v>
      </c>
      <c r="F54" s="1" t="str">
        <f t="shared" si="1"/>
        <v>Žena</v>
      </c>
      <c r="G54">
        <f ca="1" t="shared" si="2"/>
        <v>160</v>
      </c>
      <c r="H54">
        <f t="shared" si="3"/>
        <v>58</v>
      </c>
    </row>
    <row r="55" spans="1:8" ht="12.75">
      <c r="A55">
        <f>Data!A54</f>
        <v>53</v>
      </c>
      <c r="B55" t="str">
        <f>Data!B54</f>
        <v>Žena</v>
      </c>
      <c r="C55">
        <f>Data!C54</f>
        <v>178</v>
      </c>
      <c r="D55">
        <f>Data!D54</f>
        <v>63</v>
      </c>
      <c r="E55">
        <f t="shared" si="0"/>
      </c>
      <c r="F55" s="1">
        <f t="shared" si="1"/>
      </c>
      <c r="G55">
        <f ca="1" t="shared" si="2"/>
      </c>
      <c r="H55">
        <f t="shared" si="3"/>
      </c>
    </row>
    <row r="56" spans="1:8" ht="12.75">
      <c r="A56">
        <f>Data!A55</f>
        <v>54</v>
      </c>
      <c r="B56" t="str">
        <f>Data!B55</f>
        <v>Žena</v>
      </c>
      <c r="C56">
        <f>Data!C55</f>
        <v>175</v>
      </c>
      <c r="D56">
        <f>Data!D55</f>
        <v>57</v>
      </c>
      <c r="E56">
        <f t="shared" si="0"/>
        <v>54</v>
      </c>
      <c r="F56" s="1" t="str">
        <f t="shared" si="1"/>
        <v>Žena</v>
      </c>
      <c r="G56">
        <f ca="1" t="shared" si="2"/>
        <v>175</v>
      </c>
      <c r="H56">
        <f t="shared" si="3"/>
        <v>57</v>
      </c>
    </row>
    <row r="57" spans="1:8" ht="12.75">
      <c r="A57">
        <f>Data!A56</f>
        <v>55</v>
      </c>
      <c r="B57" t="str">
        <f>Data!B56</f>
        <v>Žena</v>
      </c>
      <c r="C57">
        <f>Data!C56</f>
        <v>172</v>
      </c>
      <c r="D57">
        <f>Data!D56</f>
        <v>56</v>
      </c>
      <c r="E57">
        <f t="shared" si="0"/>
      </c>
      <c r="F57" s="1">
        <f t="shared" si="1"/>
      </c>
      <c r="G57">
        <f ca="1" t="shared" si="2"/>
      </c>
      <c r="H57">
        <f t="shared" si="3"/>
      </c>
    </row>
    <row r="58" spans="1:8" ht="12.75">
      <c r="A58">
        <f>Data!A57</f>
        <v>56</v>
      </c>
      <c r="B58" t="str">
        <f>Data!B57</f>
        <v>Muž</v>
      </c>
      <c r="C58">
        <f>Data!C57</f>
        <v>175</v>
      </c>
      <c r="D58">
        <f>Data!D57</f>
        <v>70</v>
      </c>
      <c r="E58">
        <f t="shared" si="0"/>
      </c>
      <c r="F58" s="1">
        <f t="shared" si="1"/>
      </c>
      <c r="G58">
        <f ca="1" t="shared" si="2"/>
      </c>
      <c r="H58">
        <f t="shared" si="3"/>
      </c>
    </row>
    <row r="59" spans="1:8" ht="12.75">
      <c r="A59">
        <f>Data!A58</f>
        <v>57</v>
      </c>
      <c r="B59" t="str">
        <f>Data!B58</f>
        <v>Žena</v>
      </c>
      <c r="C59">
        <f>Data!C58</f>
        <v>168</v>
      </c>
      <c r="D59">
        <f>Data!D58</f>
        <v>62</v>
      </c>
      <c r="E59">
        <f t="shared" si="0"/>
      </c>
      <c r="F59" s="1">
        <f t="shared" si="1"/>
      </c>
      <c r="G59">
        <f ca="1" t="shared" si="2"/>
      </c>
      <c r="H59">
        <f t="shared" si="3"/>
      </c>
    </row>
    <row r="60" spans="1:8" ht="12.75">
      <c r="A60">
        <f>Data!A59</f>
        <v>58</v>
      </c>
      <c r="B60" t="str">
        <f>Data!B59</f>
        <v>Žena</v>
      </c>
      <c r="C60">
        <f>Data!C59</f>
        <v>165</v>
      </c>
      <c r="D60">
        <f>Data!D59</f>
        <v>54</v>
      </c>
      <c r="E60">
        <f t="shared" si="0"/>
      </c>
      <c r="F60" s="1">
        <f t="shared" si="1"/>
      </c>
      <c r="G60">
        <f ca="1" t="shared" si="2"/>
      </c>
      <c r="H60">
        <f t="shared" si="3"/>
      </c>
    </row>
    <row r="61" spans="1:8" ht="12.75">
      <c r="A61">
        <f>Data!A60</f>
        <v>59</v>
      </c>
      <c r="B61" t="str">
        <f>Data!B60</f>
        <v>Žena</v>
      </c>
      <c r="C61">
        <f>Data!C60</f>
        <v>167</v>
      </c>
      <c r="D61">
        <f>Data!D60</f>
        <v>51</v>
      </c>
      <c r="E61">
        <f t="shared" si="0"/>
      </c>
      <c r="F61" s="1">
        <f t="shared" si="1"/>
      </c>
      <c r="G61">
        <f ca="1" t="shared" si="2"/>
      </c>
      <c r="H61">
        <f t="shared" si="3"/>
      </c>
    </row>
    <row r="62" spans="1:8" ht="12.75">
      <c r="A62">
        <f>Data!A61</f>
        <v>60</v>
      </c>
      <c r="B62" t="str">
        <f>Data!B61</f>
        <v>Žena</v>
      </c>
      <c r="C62">
        <f>Data!C61</f>
        <v>172</v>
      </c>
      <c r="D62">
        <f>Data!D61</f>
        <v>62</v>
      </c>
      <c r="E62">
        <f t="shared" si="0"/>
        <v>60</v>
      </c>
      <c r="F62" s="1" t="str">
        <f t="shared" si="1"/>
        <v>Žena</v>
      </c>
      <c r="G62">
        <f ca="1" t="shared" si="2"/>
        <v>172</v>
      </c>
      <c r="H62">
        <f t="shared" si="3"/>
        <v>62</v>
      </c>
    </row>
    <row r="63" spans="1:8" ht="12.75">
      <c r="A63">
        <f>Data!A62</f>
        <v>61</v>
      </c>
      <c r="B63" t="str">
        <f>Data!B62</f>
        <v>Muž</v>
      </c>
      <c r="C63">
        <f>Data!C62</f>
        <v>175</v>
      </c>
      <c r="D63">
        <f>Data!D62</f>
        <v>75</v>
      </c>
      <c r="E63">
        <f t="shared" si="0"/>
        <v>61</v>
      </c>
      <c r="F63" s="1" t="str">
        <f t="shared" si="1"/>
        <v>Muž</v>
      </c>
      <c r="G63">
        <f ca="1" t="shared" si="2"/>
        <v>175</v>
      </c>
      <c r="H63">
        <f t="shared" si="3"/>
        <v>75</v>
      </c>
    </row>
    <row r="64" spans="1:8" ht="12.75">
      <c r="A64">
        <f>Data!A63</f>
        <v>62</v>
      </c>
      <c r="B64" t="str">
        <f>Data!B63</f>
        <v>Žena</v>
      </c>
      <c r="C64">
        <f>Data!C63</f>
        <v>170</v>
      </c>
      <c r="D64">
        <f>Data!D63</f>
        <v>65</v>
      </c>
      <c r="E64">
        <f t="shared" si="0"/>
        <v>62</v>
      </c>
      <c r="F64" s="1" t="str">
        <f t="shared" si="1"/>
        <v>Žena</v>
      </c>
      <c r="G64">
        <f ca="1" t="shared" si="2"/>
        <v>170</v>
      </c>
      <c r="H64">
        <f t="shared" si="3"/>
        <v>65</v>
      </c>
    </row>
    <row r="65" spans="1:8" ht="12.75">
      <c r="A65">
        <f>Data!A64</f>
        <v>63</v>
      </c>
      <c r="B65" t="str">
        <f>Data!B64</f>
        <v>Žena</v>
      </c>
      <c r="C65">
        <f>Data!C64</f>
        <v>164</v>
      </c>
      <c r="D65">
        <f>Data!D64</f>
        <v>49</v>
      </c>
      <c r="E65">
        <f t="shared" si="0"/>
      </c>
      <c r="F65" s="1">
        <f t="shared" si="1"/>
      </c>
      <c r="G65">
        <f ca="1" t="shared" si="2"/>
      </c>
      <c r="H65">
        <f t="shared" si="3"/>
      </c>
    </row>
    <row r="66" spans="1:8" ht="12.75">
      <c r="A66">
        <f>Data!A65</f>
        <v>64</v>
      </c>
      <c r="B66" t="str">
        <f>Data!B65</f>
        <v>Žena</v>
      </c>
      <c r="C66">
        <f>Data!C65</f>
        <v>170</v>
      </c>
      <c r="D66">
        <f>Data!D65</f>
        <v>56</v>
      </c>
      <c r="E66">
        <f t="shared" si="0"/>
      </c>
      <c r="F66" s="1">
        <f t="shared" si="1"/>
      </c>
      <c r="G66">
        <f ca="1" t="shared" si="2"/>
      </c>
      <c r="H66">
        <f t="shared" si="3"/>
      </c>
    </row>
    <row r="67" spans="1:8" ht="12.75">
      <c r="A67">
        <f>Data!A66</f>
        <v>65</v>
      </c>
      <c r="B67" t="str">
        <f>Data!B66</f>
        <v>Žena</v>
      </c>
      <c r="C67">
        <f>Data!C66</f>
        <v>172</v>
      </c>
      <c r="D67">
        <f>Data!D66</f>
        <v>59</v>
      </c>
      <c r="E67">
        <f t="shared" si="0"/>
      </c>
      <c r="F67" s="1">
        <f t="shared" si="1"/>
      </c>
      <c r="G67">
        <f ca="1" t="shared" si="2"/>
      </c>
      <c r="H67">
        <f t="shared" si="3"/>
      </c>
    </row>
    <row r="68" spans="1:8" ht="12.75">
      <c r="A68">
        <f>Data!A67</f>
        <v>66</v>
      </c>
      <c r="B68" t="str">
        <f>Data!B67</f>
        <v>Žena</v>
      </c>
      <c r="C68">
        <f>Data!C67</f>
        <v>178</v>
      </c>
      <c r="D68">
        <f>Data!D67</f>
        <v>70</v>
      </c>
      <c r="E68">
        <f>IF(C68=G68,A68,"")</f>
        <v>66</v>
      </c>
      <c r="F68" s="1" t="str">
        <f>IF(C68=G68,B68,"")</f>
        <v>Žena</v>
      </c>
      <c r="G68">
        <f ca="1">IF(RAND()&lt;=$B$1,C68,"")</f>
        <v>178</v>
      </c>
      <c r="H68">
        <f>IF(C68=G68,D68,"")</f>
        <v>70</v>
      </c>
    </row>
    <row r="69" spans="1:8" ht="12.75">
      <c r="A69">
        <f>Data!A68</f>
        <v>67</v>
      </c>
      <c r="B69" t="str">
        <f>Data!B68</f>
        <v>Žena</v>
      </c>
      <c r="C69">
        <f>Data!C68</f>
        <v>172</v>
      </c>
      <c r="D69">
        <f>Data!D68</f>
        <v>50</v>
      </c>
      <c r="E69">
        <f>IF(C69=G69,A69,"")</f>
      </c>
      <c r="F69" s="1">
        <f>IF(C69=G69,B69,"")</f>
      </c>
      <c r="G69">
        <f ca="1">IF(RAND()&lt;=$B$1,C69,"")</f>
      </c>
      <c r="H69">
        <f>IF(C69=G69,D69,"")</f>
      </c>
    </row>
    <row r="70" spans="1:8" ht="12.75">
      <c r="A70">
        <f>Data!A69</f>
        <v>68</v>
      </c>
      <c r="B70" t="str">
        <f>Data!B69</f>
        <v>Muž</v>
      </c>
      <c r="C70">
        <f>Data!C69</f>
        <v>195</v>
      </c>
      <c r="D70">
        <f>Data!D69</f>
        <v>78</v>
      </c>
      <c r="E70">
        <f>IF(C70=G70,A70,"")</f>
      </c>
      <c r="F70" s="1">
        <f>IF(C70=G70,B70,"")</f>
      </c>
      <c r="G70">
        <f ca="1">IF(RAND()&lt;=$B$1,C70,"")</f>
      </c>
      <c r="H70">
        <f>IF(C70=G70,D70,"")</f>
      </c>
    </row>
    <row r="71" spans="1:8" ht="12.75">
      <c r="A71">
        <f>Data!A70</f>
        <v>69</v>
      </c>
      <c r="B71" t="str">
        <f>Data!B70</f>
        <v>Žena</v>
      </c>
      <c r="C71">
        <f>Data!C70</f>
        <v>171</v>
      </c>
      <c r="D71">
        <f>Data!D70</f>
        <v>65</v>
      </c>
      <c r="E71">
        <f>IF(C71=G71,A71,"")</f>
      </c>
      <c r="F71" s="1">
        <f>IF(C71=G71,B71,"")</f>
      </c>
      <c r="G71">
        <f ca="1">IF(RAND()&lt;=$B$1,C71,"")</f>
      </c>
      <c r="H71">
        <f>IF(C71=G71,D71,"")</f>
      </c>
    </row>
    <row r="72" spans="1:8" ht="12.75">
      <c r="A72">
        <f>Data!A71</f>
        <v>70</v>
      </c>
      <c r="B72" t="str">
        <f>Data!B71</f>
        <v>Muž</v>
      </c>
      <c r="C72">
        <f>Data!C71</f>
        <v>195</v>
      </c>
      <c r="D72">
        <f>Data!D71</f>
        <v>86</v>
      </c>
      <c r="E72">
        <f>IF(C72=G72,A72,"")</f>
      </c>
      <c r="F72" s="1">
        <f>IF(C72=G72,B72,"")</f>
      </c>
      <c r="G72">
        <f ca="1">IF(RAND()&lt;=$B$1,C72,"")</f>
      </c>
      <c r="H72">
        <f>IF(C72=G72,D72,"")</f>
      </c>
    </row>
  </sheetData>
  <conditionalFormatting sqref="A1:H2 G3:H72">
    <cfRule type="expression" priority="1" dxfId="0" stopIfTrue="1">
      <formula>"E5=C5"</formula>
    </cfRule>
  </conditionalFormatting>
  <conditionalFormatting sqref="A3:D73">
    <cfRule type="cellIs" priority="2" dxfId="0" operator="equal" stopIfTrue="1">
      <formula>E3</formula>
    </cfRule>
    <cfRule type="cellIs" priority="3" dxfId="1" operator="notEqual" stopIfTrue="1">
      <formula>E3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7" sqref="A17:E17"/>
    </sheetView>
  </sheetViews>
  <sheetFormatPr defaultColWidth="9.00390625" defaultRowHeight="12.75"/>
  <cols>
    <col min="1" max="1" width="28.625" style="0" bestFit="1" customWidth="1"/>
    <col min="2" max="2" width="9.875" style="0" bestFit="1" customWidth="1"/>
    <col min="3" max="3" width="2.875" style="6" customWidth="1"/>
    <col min="4" max="4" width="9.875" style="0" bestFit="1" customWidth="1"/>
    <col min="5" max="5" width="40.00390625" style="0" bestFit="1" customWidth="1"/>
    <col min="11" max="11" width="9.875" style="0" bestFit="1" customWidth="1"/>
  </cols>
  <sheetData>
    <row r="1" spans="1:5" ht="18.75" thickBot="1">
      <c r="A1" s="29" t="s">
        <v>14</v>
      </c>
      <c r="B1" s="30"/>
      <c r="C1" s="30"/>
      <c r="D1" s="30"/>
      <c r="E1" s="31"/>
    </row>
    <row r="2" spans="1:5" ht="18.75" thickTop="1">
      <c r="A2" s="7" t="s">
        <v>17</v>
      </c>
      <c r="B2" s="22">
        <f>COUNT(Výběr!C3:C72)</f>
        <v>70</v>
      </c>
      <c r="C2" s="23"/>
      <c r="D2" s="24">
        <f>D3+D4</f>
        <v>18</v>
      </c>
      <c r="E2" s="11" t="s">
        <v>18</v>
      </c>
    </row>
    <row r="3" spans="1:5" ht="18">
      <c r="A3" s="12" t="s">
        <v>15</v>
      </c>
      <c r="B3" s="22">
        <f>COUNTIF(Výběr!B3:B72,"muž")</f>
        <v>24</v>
      </c>
      <c r="C3" s="23"/>
      <c r="D3" s="24">
        <f>COUNTIF(Výběr!F3:F72,"Muž")</f>
        <v>5</v>
      </c>
      <c r="E3" s="16" t="s">
        <v>21</v>
      </c>
    </row>
    <row r="4" spans="1:5" ht="18">
      <c r="A4" s="12" t="s">
        <v>16</v>
      </c>
      <c r="B4" s="22">
        <f>COUNTIF(Výběr!B3:B72,"žena")</f>
        <v>46</v>
      </c>
      <c r="C4" s="23"/>
      <c r="D4" s="24">
        <f>COUNTIF(Výběr!F3:F72,"Žena")</f>
        <v>13</v>
      </c>
      <c r="E4" s="16" t="s">
        <v>22</v>
      </c>
    </row>
    <row r="5" spans="1:5" ht="18">
      <c r="A5" s="12" t="s">
        <v>19</v>
      </c>
      <c r="B5" s="25">
        <f>B3/B2</f>
        <v>0.34285714285714286</v>
      </c>
      <c r="C5" s="26"/>
      <c r="D5" s="27">
        <f>D3/D2</f>
        <v>0.2777777777777778</v>
      </c>
      <c r="E5" s="16" t="s">
        <v>23</v>
      </c>
    </row>
    <row r="6" spans="1:5" ht="18">
      <c r="A6" s="12" t="s">
        <v>20</v>
      </c>
      <c r="B6" s="25">
        <f>B4/B2</f>
        <v>0.6571428571428571</v>
      </c>
      <c r="C6" s="26"/>
      <c r="D6" s="27">
        <f>D4/D2</f>
        <v>0.7222222222222222</v>
      </c>
      <c r="E6" s="16" t="s">
        <v>20</v>
      </c>
    </row>
    <row r="7" spans="1:5" ht="18">
      <c r="A7" s="33" t="s">
        <v>33</v>
      </c>
      <c r="B7" s="34"/>
      <c r="C7" s="34"/>
      <c r="D7" s="34"/>
      <c r="E7" s="35"/>
    </row>
    <row r="8" spans="1:5" ht="18.75" thickBot="1">
      <c r="A8" s="18" t="s">
        <v>30</v>
      </c>
      <c r="B8" s="19">
        <f>D5-SQRT(D5*(1-D5))/SQRT(D2)*NORMINV(0.95,0,1)</f>
        <v>0.10412762191340241</v>
      </c>
      <c r="C8" s="20" t="s">
        <v>25</v>
      </c>
      <c r="D8" s="19">
        <f>D5+SQRT(D5*(1-D5))/SQRT(D2)*NORMINV(0.95,0,1)</f>
        <v>0.45142793364215317</v>
      </c>
      <c r="E8" s="21" t="s">
        <v>27</v>
      </c>
    </row>
    <row r="9" spans="1:5" ht="18.75" thickBot="1">
      <c r="A9" s="29" t="s">
        <v>3</v>
      </c>
      <c r="B9" s="30"/>
      <c r="C9" s="30"/>
      <c r="D9" s="30"/>
      <c r="E9" s="31"/>
    </row>
    <row r="10" spans="1:5" ht="18.75" thickTop="1">
      <c r="A10" s="7" t="s">
        <v>17</v>
      </c>
      <c r="B10" s="8">
        <f>COUNT(Výběr!C3:C72)</f>
        <v>70</v>
      </c>
      <c r="C10" s="9"/>
      <c r="D10" s="10">
        <f>COUNT(Výběr!G3:G72)</f>
        <v>18</v>
      </c>
      <c r="E10" s="11" t="s">
        <v>18</v>
      </c>
    </row>
    <row r="11" spans="1:5" ht="18">
      <c r="A11" s="7" t="s">
        <v>11</v>
      </c>
      <c r="B11" s="13">
        <f>AVERAGE(Výběr!C3:C72)</f>
        <v>173.8</v>
      </c>
      <c r="C11" s="14"/>
      <c r="D11" s="15">
        <f>AVERAGE(Výběr!G3:G72)</f>
        <v>173.38888888888889</v>
      </c>
      <c r="E11" s="16" t="s">
        <v>13</v>
      </c>
    </row>
    <row r="12" spans="1:5" ht="18">
      <c r="A12" s="7" t="s">
        <v>12</v>
      </c>
      <c r="B12" s="13">
        <f>STDEVP(Výběr!C3:C72)</f>
        <v>9.538792975454184</v>
      </c>
      <c r="C12" s="14"/>
      <c r="D12" s="15">
        <f>STDEVP(Výběr!G3:G72)</f>
        <v>8.577353184655482</v>
      </c>
      <c r="E12" s="16" t="s">
        <v>35</v>
      </c>
    </row>
    <row r="13" spans="1:5" s="5" customFormat="1" ht="18">
      <c r="A13" s="33" t="s">
        <v>31</v>
      </c>
      <c r="B13" s="34"/>
      <c r="C13" s="34"/>
      <c r="D13" s="34"/>
      <c r="E13" s="35"/>
    </row>
    <row r="14" spans="1:5" s="5" customFormat="1" ht="18">
      <c r="A14" s="17" t="s">
        <v>26</v>
      </c>
      <c r="B14" s="15">
        <f>D11-CONFIDENCE(0.05,D12,D10)</f>
        <v>169.4264266950849</v>
      </c>
      <c r="C14" s="14" t="s">
        <v>25</v>
      </c>
      <c r="D14" s="15">
        <f>D11+CONFIDENCE(0.05,D12,D10)</f>
        <v>177.35135108269287</v>
      </c>
      <c r="E14" s="16" t="s">
        <v>27</v>
      </c>
    </row>
    <row r="15" spans="1:5" s="5" customFormat="1" ht="18">
      <c r="A15" s="33" t="s">
        <v>32</v>
      </c>
      <c r="B15" s="34"/>
      <c r="C15" s="34"/>
      <c r="D15" s="34"/>
      <c r="E15" s="35"/>
    </row>
    <row r="16" spans="1:5" s="5" customFormat="1" ht="18.75" thickBot="1">
      <c r="A16" s="18" t="s">
        <v>28</v>
      </c>
      <c r="B16" s="19">
        <f>B12*SQRT(D10-1)/SQRT(CHIINV(0.05,D10-1))</f>
        <v>7.487981585368365</v>
      </c>
      <c r="C16" s="20" t="s">
        <v>25</v>
      </c>
      <c r="D16" s="19">
        <f>B12*SQRT(D10-1)/SQRT(CHIINV(0.95,D10-1))</f>
        <v>13.355626059236364</v>
      </c>
      <c r="E16" s="21" t="s">
        <v>27</v>
      </c>
    </row>
    <row r="17" spans="1:5" ht="18.75" thickBot="1">
      <c r="A17" s="29" t="s">
        <v>4</v>
      </c>
      <c r="B17" s="30"/>
      <c r="C17" s="30"/>
      <c r="D17" s="30"/>
      <c r="E17" s="31"/>
    </row>
    <row r="18" spans="1:5" ht="18.75" thickTop="1">
      <c r="A18" s="7" t="s">
        <v>17</v>
      </c>
      <c r="B18" s="8">
        <f>COUNT(Výběr!C3:C72)</f>
        <v>70</v>
      </c>
      <c r="C18" s="9"/>
      <c r="D18" s="10">
        <f>COUNT(Výběr!H3:H72)</f>
        <v>18</v>
      </c>
      <c r="E18" s="11" t="s">
        <v>18</v>
      </c>
    </row>
    <row r="19" spans="1:5" ht="18">
      <c r="A19" s="12" t="s">
        <v>11</v>
      </c>
      <c r="B19" s="13">
        <f>AVERAGE(Výběr!D3:D72)</f>
        <v>67.68571428571428</v>
      </c>
      <c r="C19" s="14"/>
      <c r="D19" s="15">
        <f>AVERAGE(Výběr!H3:H72)</f>
        <v>69.5</v>
      </c>
      <c r="E19" s="16" t="s">
        <v>13</v>
      </c>
    </row>
    <row r="20" spans="1:5" ht="18">
      <c r="A20" s="12" t="s">
        <v>12</v>
      </c>
      <c r="B20" s="13">
        <f>STDEVP(Výběr!D3:D72)</f>
        <v>14.030113386307798</v>
      </c>
      <c r="C20" s="14"/>
      <c r="D20" s="15">
        <f>STDEVP(Výběr!H3:H72)</f>
        <v>12.024280990285172</v>
      </c>
      <c r="E20" s="16" t="s">
        <v>35</v>
      </c>
    </row>
    <row r="21" spans="1:5" ht="18">
      <c r="A21" s="33" t="s">
        <v>31</v>
      </c>
      <c r="B21" s="34"/>
      <c r="C21" s="34"/>
      <c r="D21" s="34"/>
      <c r="E21" s="35"/>
    </row>
    <row r="22" spans="1:5" ht="18">
      <c r="A22" s="17" t="s">
        <v>26</v>
      </c>
      <c r="B22" s="15">
        <f>D19-CONFIDENCE(0.05,D20,D18)</f>
        <v>63.945167663502886</v>
      </c>
      <c r="C22" s="14" t="s">
        <v>25</v>
      </c>
      <c r="D22" s="15">
        <f>D19+CONFIDENCE(0.05,D20,D18)</f>
        <v>75.05483233649711</v>
      </c>
      <c r="E22" s="16" t="s">
        <v>27</v>
      </c>
    </row>
    <row r="23" spans="1:5" s="5" customFormat="1" ht="18">
      <c r="A23" s="33" t="s">
        <v>32</v>
      </c>
      <c r="B23" s="34"/>
      <c r="C23" s="34"/>
      <c r="D23" s="34"/>
      <c r="E23" s="35"/>
    </row>
    <row r="24" spans="1:5" s="5" customFormat="1" ht="18.75" thickBot="1">
      <c r="A24" s="18" t="s">
        <v>28</v>
      </c>
      <c r="B24" s="19">
        <f>B20*SQRT(D18-1)/SQRT(CHIINV(0.05,D18-1))</f>
        <v>11.013681809390643</v>
      </c>
      <c r="C24" s="20" t="s">
        <v>25</v>
      </c>
      <c r="D24" s="19">
        <f>B20*SQRT(D18-1)/SQRT(CHIINV(0.95,D18-1))</f>
        <v>19.644094220138093</v>
      </c>
      <c r="E24" s="21" t="s">
        <v>27</v>
      </c>
    </row>
    <row r="25" spans="1:10" ht="20.25">
      <c r="A25" s="37" t="s">
        <v>29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2" ht="15">
      <c r="A26" s="39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6" t="s">
        <v>34</v>
      </c>
      <c r="L26" s="36"/>
    </row>
    <row r="32" ht="12.75">
      <c r="K32" s="32" t="str">
        <f>IF(B11&lt;=B14,"Ne",IF(B11&gt;=D14,"Ne","Ano"))</f>
        <v>Ano</v>
      </c>
    </row>
    <row r="33" spans="4:11" ht="12.75">
      <c r="D33" s="3"/>
      <c r="K33" s="32"/>
    </row>
    <row r="34" ht="12.75">
      <c r="K34" s="32"/>
    </row>
    <row r="35" ht="12.75">
      <c r="L35" s="4"/>
    </row>
    <row r="46" ht="12.75">
      <c r="K46" t="s">
        <v>24</v>
      </c>
    </row>
    <row r="47" ht="12.75">
      <c r="K47" s="32" t="str">
        <f>IF(B19&lt;=B22,"Ne",IF(B19&gt;=D22,"Ne","Ano"))</f>
        <v>Ano</v>
      </c>
    </row>
    <row r="48" ht="12.75">
      <c r="K48" s="32"/>
    </row>
    <row r="49" ht="12.75">
      <c r="K49" s="32"/>
    </row>
    <row r="54" ht="12.75">
      <c r="F54" s="2"/>
    </row>
  </sheetData>
  <mergeCells count="13">
    <mergeCell ref="A26:J26"/>
    <mergeCell ref="A7:E7"/>
    <mergeCell ref="K47:K49"/>
    <mergeCell ref="A1:E1"/>
    <mergeCell ref="A9:E9"/>
    <mergeCell ref="A17:E17"/>
    <mergeCell ref="K32:K34"/>
    <mergeCell ref="A13:E13"/>
    <mergeCell ref="A15:E15"/>
    <mergeCell ref="A21:E21"/>
    <mergeCell ref="K26:L26"/>
    <mergeCell ref="A23:E23"/>
    <mergeCell ref="A25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JU-ZF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Biskup</dc:creator>
  <cp:keywords/>
  <dc:description/>
  <cp:lastModifiedBy>roman</cp:lastModifiedBy>
  <dcterms:created xsi:type="dcterms:W3CDTF">2008-03-31T15:56:46Z</dcterms:created>
  <dcterms:modified xsi:type="dcterms:W3CDTF">2008-10-19T14:10:37Z</dcterms:modified>
  <cp:category/>
  <cp:version/>
  <cp:contentType/>
  <cp:contentStatus/>
</cp:coreProperties>
</file>